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Du toan van chuyen rac thai sinh hoat nam 2024-2025\"/>
    </mc:Choice>
  </mc:AlternateContent>
  <bookViews>
    <workbookView xWindow="-108" yWindow="-108" windowWidth="23256" windowHeight="12576"/>
  </bookViews>
  <sheets>
    <sheet name="KHDT" sheetId="7" r:id="rId1"/>
    <sheet name="Bang TMDT" sheetId="6" r:id="rId2"/>
    <sheet name="Dự toán" sheetId="4" r:id="rId3"/>
    <sheet name="Đơn giá" sheetId="5" r:id="rId4"/>
  </sheets>
  <externalReferences>
    <externalReference r:id="rId5"/>
    <externalReference r:id="rId6"/>
    <externalReference r:id="rId7"/>
  </externalReferences>
  <definedNames>
    <definedName name="_Fill" localSheetId="3" hidden="1">#REF!</definedName>
    <definedName name="_Fill" localSheetId="2" hidden="1">#REF!</definedName>
    <definedName name="_Fill" hidden="1">#REF!</definedName>
    <definedName name="aaaaaa" localSheetId="3">#REF!</definedName>
    <definedName name="aaaaaa">#REF!</definedName>
    <definedName name="Be_tong_do_tai_cho" localSheetId="3">#REF!</definedName>
    <definedName name="Be_tong_do_tai_cho" localSheetId="2">#REF!</definedName>
    <definedName name="Be_tong_do_tai_cho">#REF!</definedName>
    <definedName name="Be_tong_duc_san" localSheetId="3">#REF!</definedName>
    <definedName name="Be_tong_duc_san" localSheetId="2">#REF!</definedName>
    <definedName name="Be_tong_duc_san">#REF!</definedName>
    <definedName name="cong_tac_khac" localSheetId="3">#REF!</definedName>
    <definedName name="cong_tac_khac" localSheetId="2">#REF!</definedName>
    <definedName name="cong_tac_khac">#REF!</definedName>
    <definedName name="Cong_tac_xay_da" localSheetId="3">#REF!</definedName>
    <definedName name="Cong_tac_xay_da" localSheetId="2">#REF!</definedName>
    <definedName name="Cong_tac_xay_da">#REF!</definedName>
    <definedName name="Cot_thep" localSheetId="2">[1]Du_lieu!$C$19</definedName>
    <definedName name="Cot_thep">[2]Du_lieu!$C$19</definedName>
    <definedName name="Dao_dap_da" localSheetId="3">#REF!</definedName>
    <definedName name="Dao_dap_da" localSheetId="2">#REF!</definedName>
    <definedName name="Dao_dap_da">#REF!</definedName>
    <definedName name="Dao_dat_bang_may" localSheetId="3">#REF!</definedName>
    <definedName name="Dao_dat_bang_may" localSheetId="2">#REF!</definedName>
    <definedName name="Dao_dat_bang_may">#REF!</definedName>
    <definedName name="Dao_dat_bang_thu_cong" localSheetId="3">#REF!</definedName>
    <definedName name="Dao_dat_bang_thu_cong" localSheetId="2">#REF!</definedName>
    <definedName name="Dao_dat_bang_thu_cong">#REF!</definedName>
    <definedName name="Dap_dat_bang_may" localSheetId="3">#REF!</definedName>
    <definedName name="Dap_dat_bang_may" localSheetId="2">#REF!</definedName>
    <definedName name="Dap_dat_bang_may">#REF!</definedName>
    <definedName name="Dap_dat_bang_thu_cong" localSheetId="3">#REF!</definedName>
    <definedName name="Dap_dat_bang_thu_cong" localSheetId="2">#REF!</definedName>
    <definedName name="Dap_dat_bang_thu_cong">#REF!</definedName>
    <definedName name="data" localSheetId="3">#REF!</definedName>
    <definedName name="data" localSheetId="2">#REF!</definedName>
    <definedName name="data">#REF!</definedName>
    <definedName name="Dong_coc_cu" localSheetId="3">#REF!</definedName>
    <definedName name="Dong_coc_cu" localSheetId="2">#REF!</definedName>
    <definedName name="Dong_coc_cu">#REF!</definedName>
    <definedName name="HSNC" localSheetId="2">[1]Du_lieu!$C$6</definedName>
    <definedName name="HSNC">[2]Du_lieu!$C$6</definedName>
    <definedName name="Mong_mat_duong_bo" localSheetId="3">#REF!</definedName>
    <definedName name="Mong_mat_duong_bo" localSheetId="2">#REF!</definedName>
    <definedName name="Mong_mat_duong_bo">#REF!</definedName>
    <definedName name="_xlnm.Print_Area" localSheetId="1">'Bang TMDT'!$A$1:$G$22</definedName>
    <definedName name="_xlnm.Print_Area" localSheetId="3">'Đơn giá'!$A$1:$H$23</definedName>
    <definedName name="_xlnm.Print_Area" localSheetId="0">KHDT!$A$1:$J$22</definedName>
    <definedName name="_xlnm.Print_Titles" localSheetId="3">'Đơn giá'!#REF!</definedName>
    <definedName name="Sheet1" localSheetId="3">#REF!</definedName>
    <definedName name="Sheet1" localSheetId="2">#REF!</definedName>
    <definedName name="Sheet1">#REF!</definedName>
    <definedName name="ThanhXuan110" localSheetId="3">'[3]KH-Q1,Q2,01'!#REF!</definedName>
    <definedName name="ThanhXuan110" localSheetId="2">'[2]KH-Q1,Q2,01'!#REF!</definedName>
    <definedName name="ThanhXuan110">'[3]KH-Q1,Q2,01'!#REF!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4" l="1"/>
  <c r="A2" i="5" s="1"/>
  <c r="A3" i="7"/>
  <c r="C16" i="7"/>
  <c r="C15" i="7" s="1"/>
  <c r="G17" i="6"/>
  <c r="A5" i="7"/>
  <c r="A4" i="7"/>
  <c r="A18" i="7" l="1"/>
  <c r="C9" i="7" l="1"/>
  <c r="F11" i="4" l="1"/>
  <c r="A4" i="4"/>
  <c r="A5" i="4"/>
  <c r="A3" i="5" s="1"/>
  <c r="G20" i="5"/>
  <c r="G19" i="5"/>
  <c r="F12" i="6" l="1"/>
  <c r="G12" i="6" s="1"/>
  <c r="C10" i="7" s="1"/>
  <c r="C8" i="7" l="1"/>
  <c r="G21" i="5"/>
  <c r="G16" i="5"/>
  <c r="G12" i="5"/>
  <c r="G7" i="5"/>
  <c r="G22" i="5" l="1"/>
  <c r="G23" i="5" s="1"/>
  <c r="E10" i="4" s="1"/>
  <c r="G13" i="5"/>
  <c r="G14" i="5" s="1"/>
  <c r="F10" i="4" l="1"/>
  <c r="F9" i="4" l="1"/>
  <c r="F12" i="4" l="1"/>
  <c r="E9" i="6" s="1"/>
  <c r="E16" i="6" l="1"/>
  <c r="F16" i="6" s="1"/>
  <c r="G16" i="6" s="1"/>
  <c r="E14" i="6"/>
  <c r="F14" i="6" s="1"/>
  <c r="G14" i="6" s="1"/>
  <c r="E15" i="6"/>
  <c r="F15" i="6" s="1"/>
  <c r="G15" i="6" s="1"/>
  <c r="F9" i="6"/>
  <c r="G9" i="6" s="1"/>
  <c r="E13" i="6"/>
  <c r="F13" i="6" s="1"/>
  <c r="G13" i="6" s="1"/>
  <c r="C14" i="7" l="1"/>
  <c r="C13" i="7"/>
  <c r="G10" i="6"/>
  <c r="G19" i="6" s="1"/>
  <c r="C12" i="7"/>
  <c r="C11" i="7" l="1"/>
  <c r="C17" i="7" s="1"/>
</calcChain>
</file>

<file path=xl/sharedStrings.xml><?xml version="1.0" encoding="utf-8"?>
<sst xmlns="http://schemas.openxmlformats.org/spreadsheetml/2006/main" count="178" uniqueCount="140">
  <si>
    <t>Stt</t>
  </si>
  <si>
    <t>Hạng mục</t>
  </si>
  <si>
    <t>Khối lượng</t>
  </si>
  <si>
    <t>Đơn giá</t>
  </si>
  <si>
    <t>Thành tiền</t>
  </si>
  <si>
    <t>Ghi chú</t>
  </si>
  <si>
    <t>tấn</t>
  </si>
  <si>
    <t>Chi phí trực tiếp</t>
  </si>
  <si>
    <t>Vật liệu</t>
  </si>
  <si>
    <t>b</t>
  </si>
  <si>
    <t>Nhân công</t>
  </si>
  <si>
    <t>Ca máy</t>
  </si>
  <si>
    <t>Lợi nhuận định mức</t>
  </si>
  <si>
    <t>Chi phí quản lý chung</t>
  </si>
  <si>
    <t>=3,5%*(1+2)</t>
  </si>
  <si>
    <t>Làm ngày</t>
  </si>
  <si>
    <t>*</t>
  </si>
  <si>
    <t>STT</t>
  </si>
  <si>
    <t>Tổng cộng</t>
  </si>
  <si>
    <t>Đơn giá theo định mức</t>
  </si>
  <si>
    <t>c</t>
  </si>
  <si>
    <t>Đơn vị tính: Đồng</t>
  </si>
  <si>
    <t>I</t>
  </si>
  <si>
    <t>II</t>
  </si>
  <si>
    <t>MT2.02.21a</t>
  </si>
  <si>
    <t>=2,34%*b</t>
  </si>
  <si>
    <t>Đối với cự ly 15 &lt; L ≤20 (Km)</t>
  </si>
  <si>
    <t>a</t>
  </si>
  <si>
    <t>Vận chuyển rác bằng xe cuốn ép</t>
  </si>
  <si>
    <r>
      <t xml:space="preserve"> TỔNG HỢP CHI PHÍ DỊCH VỤ VẬN CHUYỂN VÀ XỬ LÝ CHÔN LẤP RÁC THẢI SINH HOẠT NĂM 2021
</t>
    </r>
    <r>
      <rPr>
        <i/>
        <sz val="13"/>
        <rFont val="Times New Roman"/>
        <family val="1"/>
      </rPr>
      <t>(Kèm theo Báo cáo thẩm định số 197/BC-TCKH ngày 22 tháng 12 năm 2020 của Phòng Tài chính - Kế hoạch)</t>
    </r>
    <r>
      <rPr>
        <b/>
        <sz val="13"/>
        <rFont val="Times New Roman"/>
        <family val="1"/>
      </rPr>
      <t xml:space="preserve"> </t>
    </r>
  </si>
  <si>
    <t>Cự ly L (km)</t>
  </si>
  <si>
    <t>Hệ số</t>
  </si>
  <si>
    <t xml:space="preserve">L ≤15 </t>
  </si>
  <si>
    <t xml:space="preserve">15 &lt; L ≤20 </t>
  </si>
  <si>
    <t xml:space="preserve">20 &lt; L ≤25 </t>
  </si>
  <si>
    <t xml:space="preserve">25 &lt; L ≤30 </t>
  </si>
  <si>
    <t xml:space="preserve">30 &lt; L ≤35 </t>
  </si>
  <si>
    <t xml:space="preserve">35 &lt; L ≤40 </t>
  </si>
  <si>
    <t xml:space="preserve">40 &lt; L ≤45 </t>
  </si>
  <si>
    <t xml:space="preserve">45 &lt; L ≤50 </t>
  </si>
  <si>
    <t xml:space="preserve">50 &lt; L ≤55 </t>
  </si>
  <si>
    <t xml:space="preserve">55 &lt; L ≤60 </t>
  </si>
  <si>
    <t>60 &lt; L ≤65</t>
  </si>
  <si>
    <t>-</t>
  </si>
  <si>
    <t>Chi phí tư vấn</t>
  </si>
  <si>
    <t>Cự ly vận chuyển bình quân đến 60-65km</t>
  </si>
  <si>
    <t>Khoản mục chi phí</t>
  </si>
  <si>
    <t>Ký hiệu</t>
  </si>
  <si>
    <t>Cách tính</t>
  </si>
  <si>
    <t>Chi phí 
trước thuế</t>
  </si>
  <si>
    <t>Thuế GTGT</t>
  </si>
  <si>
    <t>Chi phí 
sau thuế</t>
  </si>
  <si>
    <t>[1]</t>
  </si>
  <si>
    <t>[2]</t>
  </si>
  <si>
    <t>[3]</t>
  </si>
  <si>
    <t>[4]</t>
  </si>
  <si>
    <t>[5]</t>
  </si>
  <si>
    <t>[6]</t>
  </si>
  <si>
    <t>[7]</t>
  </si>
  <si>
    <t>G1</t>
  </si>
  <si>
    <t>G2</t>
  </si>
  <si>
    <t>TV1</t>
  </si>
  <si>
    <t>TV2</t>
  </si>
  <si>
    <t>TV3</t>
  </si>
  <si>
    <t>TV4</t>
  </si>
  <si>
    <t>TV5</t>
  </si>
  <si>
    <t>TV6</t>
  </si>
  <si>
    <t>K1</t>
  </si>
  <si>
    <t>G</t>
  </si>
  <si>
    <t xml:space="preserve">Chi phí dịch vụ </t>
  </si>
  <si>
    <t>Chi phí đăng tải thông báo mời thầu</t>
  </si>
  <si>
    <t>Theo giá trị thẩm tra</t>
  </si>
  <si>
    <t>Chi phí lập hồ sơ dự toán</t>
  </si>
  <si>
    <t>2.1</t>
  </si>
  <si>
    <t>Chi phí thẩm tra dự toán</t>
  </si>
  <si>
    <t>2.2</t>
  </si>
  <si>
    <t>2.3</t>
  </si>
  <si>
    <t>2.4</t>
  </si>
  <si>
    <t>2.5</t>
  </si>
  <si>
    <t>2.6</t>
  </si>
  <si>
    <t>TV1+...+TV6</t>
  </si>
  <si>
    <t>Chi phí lập hồ sơ mời thầu</t>
  </si>
  <si>
    <t>Chi phí đánh giá hồ sơ dự thầu</t>
  </si>
  <si>
    <t>Chi phí thẩm định hồ sơ mời thầu</t>
  </si>
  <si>
    <t>Chi phí thẩm định kết quả lựa chọn nhà thầu</t>
  </si>
  <si>
    <t>G1*0,1%</t>
  </si>
  <si>
    <t>G1*0,05%</t>
  </si>
  <si>
    <t>Tối thiểu</t>
  </si>
  <si>
    <t>Hệ số k=1,66</t>
  </si>
  <si>
    <t>Đối với cự ly 60 &lt; L ≤ 65 (Km)</t>
  </si>
  <si>
    <t>Cước phí xe qua trạm thu phí Phú Bài</t>
  </si>
  <si>
    <t>Đơn vị tính</t>
  </si>
  <si>
    <t>Hạng mục công tác</t>
  </si>
  <si>
    <t>TT</t>
  </si>
  <si>
    <t>Tấn</t>
  </si>
  <si>
    <t>Xe/năm</t>
  </si>
  <si>
    <t>(Bằng chữ: Ba tỷ, sáu trăm năm mươi hai triệu, không trăm sáu mươi bốn nghìn đồng)</t>
  </si>
  <si>
    <t>Tạm tính</t>
  </si>
  <si>
    <t>KẾ HOẠCH LỰA CHỌN NHÀ THẦU</t>
  </si>
  <si>
    <t>Tên gói thầu</t>
  </si>
  <si>
    <t>Giá gói thầu</t>
  </si>
  <si>
    <t>Nguồn vốn</t>
  </si>
  <si>
    <t>Hình thức lựa 
chọn nhà thầu</t>
  </si>
  <si>
    <t>Phương thức lựa chọn nhà thầu</t>
  </si>
  <si>
    <t>Thời gian bắt đầu tổ chức lựa chọn nhà thầu</t>
  </si>
  <si>
    <t>Loại hợp đồng</t>
  </si>
  <si>
    <t>Thời gian thực hiện hợp đồng</t>
  </si>
  <si>
    <t>Phần công việc đã thực hiện</t>
  </si>
  <si>
    <t>Chỉ định thầu</t>
  </si>
  <si>
    <t>Đã thực hiện</t>
  </si>
  <si>
    <t>Phần công việc thuộc kế hoạch lựa chọn nhà thầu</t>
  </si>
  <si>
    <t>Quý I/2024</t>
  </si>
  <si>
    <t>Trọn gói</t>
  </si>
  <si>
    <t xml:space="preserve">III </t>
  </si>
  <si>
    <t>Phần công việc không áp dụng một trong các hình thức lựa chọn nhà thầu</t>
  </si>
  <si>
    <t>Gói thầu số 01: Tư vấn lập hồ sơ dự toán</t>
  </si>
  <si>
    <t>Gói thầu số 02: Tư vấn thẩm tra dự toán</t>
  </si>
  <si>
    <t>Gói thầu số 05: Tư vấn thẩm định HSMT, thẩm định kết quả LCNT</t>
  </si>
  <si>
    <t>Ngân sách nhà nước và nguồn thu giá dịch vụ thu gom vận chuyển rác thải sinh hoạt của các xã, thị trấn</t>
  </si>
  <si>
    <t>Gói thầu số 03: Dịch vụ vận chuyển rác thải sinh hoạt trên địa bàn huyện Nam Đông</t>
  </si>
  <si>
    <t>Đấu thầu rộng rãi qua mạng</t>
  </si>
  <si>
    <t>Đơn giá cố định</t>
  </si>
  <si>
    <t>12 tháng</t>
  </si>
  <si>
    <t>01 giai đoạn 01 túi hồ sơ</t>
  </si>
  <si>
    <t>3.1</t>
  </si>
  <si>
    <t>Chi phí khác</t>
  </si>
  <si>
    <t>Gối thầu số 04: Tư vấn lập HSMT, đánh giá HSDT</t>
  </si>
  <si>
    <t>30 ngày</t>
  </si>
  <si>
    <t>DỊCH VỤ VẬN CHUYỂN RÁC THẢI SINH HOẠT TRÊN ĐỊA BÀN HUYỆN NAM ĐÔNG NĂM 2024-2025</t>
  </si>
  <si>
    <t>BẢNG TỔNG HỢP CHI PHÍ</t>
  </si>
  <si>
    <t>(Kèm theo Báo cáo số  88/BC-TCKH ngày 02 tháng 02 năm 2024 của UBND huyện Nam Đông)</t>
  </si>
  <si>
    <t>BẢNG TỔNG HỢP KHỐI LƯỢNG</t>
  </si>
  <si>
    <t>BẢNG TÍNH ĐƠN GIÁ</t>
  </si>
  <si>
    <t>Tổng cộng (A+B)</t>
  </si>
  <si>
    <t>G1+G2+G3</t>
  </si>
  <si>
    <t>G3</t>
  </si>
  <si>
    <t>Phụ lục I.1</t>
  </si>
  <si>
    <t>Phụ lục I.2</t>
  </si>
  <si>
    <t>Phụ lục II</t>
  </si>
  <si>
    <t>(Kèm theo Quyết định số  207/QĐ-UBND ngày 02 tháng 02 năm 2024 của UBND huyện Nam Đông)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</si>
</sst>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(* #,##0.00_);_(* \(#,##0.00\);_(* &quot;-&quot;??_);_(@_)"/>
    <numFmt numFmtId="164" formatCode="_(* #,##0_);_(* \(#,##0\);_(* &quot;-&quot;??_);_(@_)"/>
    <numFmt numFmtId="165" formatCode="_ * #,##0_ ;_ * \-#,##0_ ;_ * &quot;-&quot;_ ;_ @_ "/>
    <numFmt numFmtId="166" formatCode="\$#,##0\ ;\(\$#,##0\)"/>
    <numFmt numFmtId="167" formatCode="0.00_)"/>
    <numFmt numFmtId="168" formatCode="_-* #,##0.00_-;\-* #,##0.00_-;_-* &quot;-&quot;??_-;_-@_-"/>
    <numFmt numFmtId="169" formatCode="_-* #,##0_-;\-* #,##0_-;_-* &quot;-&quot;_-;_-@_-"/>
    <numFmt numFmtId="170" formatCode="#,##0.00\ \ "/>
    <numFmt numFmtId="171" formatCode="#,##0.00\ "/>
    <numFmt numFmtId="172" formatCode="0\ \ \ \ "/>
    <numFmt numFmtId="173" formatCode="#,##0.00\ \ \ "/>
    <numFmt numFmtId="174" formatCode="_(&quot;$&quot;* #,##0.00000000_);_(&quot;$&quot;* \(#,##0.00000000\);_(&quot;$&quot;* &quot;-&quot;??_);_(@_)"/>
    <numFmt numFmtId="175" formatCode="_ * #,##0.00\ &quot;kr.&quot;_ ;_ * #,##0.00\ &quot;kr.&quot;_ ;_ * &quot;-&quot;??\ &quot;kr.&quot;_ ;_ @_ "/>
    <numFmt numFmtId="176" formatCode="&quot;\&quot;#,##0.00;[Red]&quot;\&quot;\-#,##0.00"/>
    <numFmt numFmtId="177" formatCode="&quot;\&quot;#,##0;[Red]&quot;\&quot;\-#,##0"/>
    <numFmt numFmtId="178" formatCode="_-&quot;$&quot;* #,##0_-;\-&quot;$&quot;* #,##0_-;_-&quot;$&quot;* &quot;-&quot;_-;_-@_-"/>
    <numFmt numFmtId="179" formatCode="_-&quot;$&quot;* #,##0.00_-;\-&quot;$&quot;* #,##0.00_-;_-&quot;$&quot;* &quot;-&quot;??_-;_-@_-"/>
    <numFmt numFmtId="180" formatCode="0.0%"/>
  </numFmts>
  <fonts count="47">
    <font>
      <sz val="12"/>
      <name val="Arial"/>
      <family val="2"/>
    </font>
    <font>
      <sz val="12"/>
      <name val="Arial"/>
      <family val="2"/>
    </font>
    <font>
      <b/>
      <sz val="14"/>
      <name val="Times New Roman"/>
      <family val="1"/>
    </font>
    <font>
      <i/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3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"/>
      <family val="1"/>
      <charset val="129"/>
    </font>
    <font>
      <sz val="11"/>
      <name val="??"/>
      <family val="3"/>
      <charset val="129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i/>
      <sz val="16"/>
      <name val="Helv"/>
    </font>
    <font>
      <sz val="11"/>
      <name val="–¾’©"/>
      <family val="1"/>
      <charset val="128"/>
    </font>
    <font>
      <sz val="10"/>
      <name val="VNI-Times"/>
    </font>
    <font>
      <sz val="10"/>
      <name val="VNI-Univer"/>
    </font>
    <font>
      <sz val="10"/>
      <name val="VNI-Helve-Condense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新細明體"/>
      <charset val="136"/>
    </font>
    <font>
      <sz val="11"/>
      <name val=".Vn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3"/>
      <color indexed="12"/>
      <name val="Times New Roman"/>
      <family val="1"/>
    </font>
    <font>
      <b/>
      <sz val="13"/>
      <color indexed="12"/>
      <name val="Times New Roman"/>
      <family val="1"/>
    </font>
    <font>
      <u/>
      <sz val="13"/>
      <name val="Times New Roman"/>
      <family val="1"/>
    </font>
    <font>
      <i/>
      <sz val="14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b/>
      <sz val="13"/>
      <name val="Arial"/>
      <family val="2"/>
    </font>
    <font>
      <sz val="12"/>
      <name val=".VnTime"/>
    </font>
    <font>
      <sz val="10"/>
      <name val="Times New Roman"/>
      <family val="1"/>
    </font>
    <font>
      <i/>
      <sz val="12"/>
      <name val=".VnTime"/>
      <family val="2"/>
    </font>
    <font>
      <sz val="11"/>
      <name val=".VnTimeH"/>
      <family val="2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0" fontId="13" fillId="2" borderId="0"/>
    <xf numFmtId="0" fontId="14" fillId="2" borderId="0"/>
    <xf numFmtId="0" fontId="15" fillId="2" borderId="0"/>
    <xf numFmtId="0" fontId="16" fillId="0" borderId="0">
      <alignment wrapText="1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/>
    <xf numFmtId="0" fontId="17" fillId="0" borderId="0"/>
    <xf numFmtId="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18" fillId="0" borderId="4" applyNumberFormat="0" applyAlignment="0" applyProtection="0">
      <alignment horizontal="left" vertical="center"/>
    </xf>
    <xf numFmtId="0" fontId="18" fillId="0" borderId="5">
      <alignment horizontal="left" vertical="center"/>
    </xf>
    <xf numFmtId="167" fontId="19" fillId="0" borderId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0" fontId="21" fillId="0" borderId="2">
      <alignment horizontal="right" vertical="center"/>
    </xf>
    <xf numFmtId="171" fontId="22" fillId="0" borderId="2">
      <alignment horizontal="center"/>
    </xf>
    <xf numFmtId="172" fontId="23" fillId="0" borderId="0"/>
    <xf numFmtId="173" fontId="23" fillId="0" borderId="1"/>
    <xf numFmtId="40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/>
    <xf numFmtId="0" fontId="27" fillId="0" borderId="0"/>
    <xf numFmtId="169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4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30" fillId="0" borderId="0"/>
    <xf numFmtId="178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8" fillId="0" borderId="0"/>
    <xf numFmtId="0" fontId="8" fillId="0" borderId="0"/>
  </cellStyleXfs>
  <cellXfs count="241">
    <xf numFmtId="0" fontId="0" fillId="0" borderId="0" xfId="0"/>
    <xf numFmtId="164" fontId="4" fillId="0" borderId="1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35" fillId="0" borderId="0" xfId="48"/>
    <xf numFmtId="0" fontId="7" fillId="0" borderId="0" xfId="48" applyFont="1" applyAlignment="1">
      <alignment horizontal="center"/>
    </xf>
    <xf numFmtId="164" fontId="5" fillId="0" borderId="0" xfId="48" applyNumberFormat="1" applyFont="1"/>
    <xf numFmtId="0" fontId="5" fillId="0" borderId="0" xfId="48" applyFont="1"/>
    <xf numFmtId="0" fontId="6" fillId="0" borderId="0" xfId="48" applyFont="1"/>
    <xf numFmtId="0" fontId="18" fillId="0" borderId="0" xfId="48" applyFont="1"/>
    <xf numFmtId="0" fontId="5" fillId="0" borderId="0" xfId="0" applyFont="1" applyAlignment="1">
      <alignment horizontal="center"/>
    </xf>
    <xf numFmtId="3" fontId="0" fillId="0" borderId="0" xfId="0" applyNumberFormat="1"/>
    <xf numFmtId="164" fontId="4" fillId="0" borderId="0" xfId="48" applyNumberFormat="1" applyFont="1"/>
    <xf numFmtId="0" fontId="37" fillId="0" borderId="0" xfId="48" applyFont="1"/>
    <xf numFmtId="0" fontId="5" fillId="0" borderId="0" xfId="48" applyFont="1" applyAlignment="1">
      <alignment horizontal="right"/>
    </xf>
    <xf numFmtId="0" fontId="5" fillId="0" borderId="12" xfId="0" applyFont="1" applyBorder="1" applyAlignment="1">
      <alignment horizontal="center" vertical="center"/>
    </xf>
    <xf numFmtId="0" fontId="33" fillId="0" borderId="12" xfId="0" applyFont="1" applyBorder="1" applyAlignment="1">
      <alignment vertical="center"/>
    </xf>
    <xf numFmtId="0" fontId="33" fillId="0" borderId="13" xfId="0" applyFont="1" applyBorder="1" applyAlignment="1">
      <alignment vertical="center"/>
    </xf>
    <xf numFmtId="0" fontId="33" fillId="0" borderId="14" xfId="0" applyFont="1" applyBorder="1" applyAlignment="1">
      <alignment vertical="center"/>
    </xf>
    <xf numFmtId="3" fontId="33" fillId="0" borderId="13" xfId="0" applyNumberFormat="1" applyFont="1" applyBorder="1" applyAlignment="1">
      <alignment horizontal="right" vertical="center"/>
    </xf>
    <xf numFmtId="3" fontId="33" fillId="0" borderId="14" xfId="0" applyNumberFormat="1" applyFont="1" applyBorder="1" applyAlignment="1">
      <alignment horizontal="right" vertical="center"/>
    </xf>
    <xf numFmtId="3" fontId="33" fillId="0" borderId="12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3" fontId="5" fillId="0" borderId="13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5" fillId="0" borderId="12" xfId="0" applyNumberFormat="1" applyFont="1" applyBorder="1" applyAlignment="1">
      <alignment vertical="center"/>
    </xf>
    <xf numFmtId="164" fontId="31" fillId="0" borderId="12" xfId="1" applyNumberFormat="1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49" fontId="5" fillId="0" borderId="12" xfId="0" applyNumberFormat="1" applyFont="1" applyBorder="1" applyAlignment="1">
      <alignment vertical="center" wrapText="1" shrinkToFit="1"/>
    </xf>
    <xf numFmtId="164" fontId="5" fillId="0" borderId="13" xfId="1" applyNumberFormat="1" applyFont="1" applyFill="1" applyBorder="1" applyAlignment="1" applyProtection="1">
      <alignment vertical="center"/>
    </xf>
    <xf numFmtId="164" fontId="5" fillId="0" borderId="13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vertical="center"/>
    </xf>
    <xf numFmtId="3" fontId="5" fillId="0" borderId="12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3" fontId="4" fillId="0" borderId="12" xfId="0" applyNumberFormat="1" applyFont="1" applyBorder="1" applyAlignment="1">
      <alignment horizontal="right" vertical="center"/>
    </xf>
    <xf numFmtId="164" fontId="32" fillId="0" borderId="12" xfId="1" applyNumberFormat="1" applyFont="1" applyFill="1" applyBorder="1" applyAlignment="1">
      <alignment vertical="center"/>
    </xf>
    <xf numFmtId="164" fontId="4" fillId="0" borderId="12" xfId="1" applyNumberFormat="1" applyFont="1" applyFill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9" fontId="4" fillId="0" borderId="16" xfId="0" applyNumberFormat="1" applyFont="1" applyBorder="1" applyAlignment="1">
      <alignment horizontal="center" vertical="center"/>
    </xf>
    <xf numFmtId="9" fontId="4" fillId="0" borderId="17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64" fontId="4" fillId="3" borderId="9" xfId="1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4" xfId="0" applyNumberFormat="1" applyFont="1" applyBorder="1" applyAlignment="1">
      <alignment horizontal="right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164" fontId="4" fillId="3" borderId="12" xfId="1" applyNumberFormat="1" applyFont="1" applyFill="1" applyBorder="1" applyAlignment="1">
      <alignment horizontal="center" vertical="center"/>
    </xf>
    <xf numFmtId="0" fontId="4" fillId="0" borderId="12" xfId="48" applyFont="1" applyBorder="1" applyAlignment="1">
      <alignment horizontal="center" vertical="center" wrapText="1"/>
    </xf>
    <xf numFmtId="0" fontId="4" fillId="0" borderId="12" xfId="48" applyFont="1" applyBorder="1" applyAlignment="1">
      <alignment horizontal="left" vertical="center" wrapText="1"/>
    </xf>
    <xf numFmtId="0" fontId="4" fillId="0" borderId="13" xfId="48" applyFont="1" applyBorder="1" applyAlignment="1">
      <alignment horizontal="center" vertical="center" wrapText="1"/>
    </xf>
    <xf numFmtId="164" fontId="4" fillId="0" borderId="13" xfId="48" applyNumberFormat="1" applyFont="1" applyBorder="1" applyAlignment="1">
      <alignment horizontal="center" vertical="center" wrapText="1"/>
    </xf>
    <xf numFmtId="164" fontId="4" fillId="0" borderId="12" xfId="49" applyNumberFormat="1" applyFont="1" applyFill="1" applyBorder="1" applyAlignment="1">
      <alignment horizontal="center" vertical="center"/>
    </xf>
    <xf numFmtId="0" fontId="5" fillId="0" borderId="12" xfId="48" applyFont="1" applyBorder="1" applyAlignment="1">
      <alignment horizontal="center" vertical="center"/>
    </xf>
    <xf numFmtId="0" fontId="5" fillId="0" borderId="12" xfId="48" applyFont="1" applyBorder="1" applyAlignment="1">
      <alignment horizontal="left" vertical="center" wrapText="1"/>
    </xf>
    <xf numFmtId="164" fontId="5" fillId="0" borderId="13" xfId="49" applyNumberFormat="1" applyFont="1" applyFill="1" applyBorder="1" applyAlignment="1" applyProtection="1">
      <alignment horizontal="center" vertical="center"/>
    </xf>
    <xf numFmtId="3" fontId="5" fillId="0" borderId="13" xfId="48" applyNumberFormat="1" applyFont="1" applyBorder="1" applyAlignment="1">
      <alignment horizontal="right" vertical="center"/>
    </xf>
    <xf numFmtId="164" fontId="5" fillId="0" borderId="13" xfId="49" applyNumberFormat="1" applyFont="1" applyFill="1" applyBorder="1" applyAlignment="1" applyProtection="1">
      <alignment horizontal="right" vertical="center"/>
    </xf>
    <xf numFmtId="164" fontId="7" fillId="0" borderId="12" xfId="49" applyNumberFormat="1" applyFont="1" applyFill="1" applyBorder="1" applyAlignment="1">
      <alignment horizontal="center" vertical="center" wrapText="1"/>
    </xf>
    <xf numFmtId="0" fontId="4" fillId="0" borderId="12" xfId="48" applyFont="1" applyBorder="1" applyAlignment="1">
      <alignment horizontal="center" vertical="center"/>
    </xf>
    <xf numFmtId="164" fontId="4" fillId="0" borderId="13" xfId="49" applyNumberFormat="1" applyFont="1" applyFill="1" applyBorder="1" applyAlignment="1" applyProtection="1">
      <alignment horizontal="center" vertical="center"/>
    </xf>
    <xf numFmtId="0" fontId="4" fillId="0" borderId="15" xfId="48" applyFont="1" applyBorder="1" applyAlignment="1">
      <alignment horizontal="center" vertical="center"/>
    </xf>
    <xf numFmtId="0" fontId="4" fillId="0" borderId="15" xfId="48" applyFont="1" applyBorder="1" applyAlignment="1">
      <alignment horizontal="left" vertical="center" wrapText="1"/>
    </xf>
    <xf numFmtId="164" fontId="4" fillId="0" borderId="16" xfId="49" applyNumberFormat="1" applyFont="1" applyFill="1" applyBorder="1" applyAlignment="1" applyProtection="1">
      <alignment horizontal="center" vertical="center"/>
    </xf>
    <xf numFmtId="3" fontId="4" fillId="0" borderId="16" xfId="48" applyNumberFormat="1" applyFont="1" applyBorder="1" applyAlignment="1">
      <alignment vertical="center"/>
    </xf>
    <xf numFmtId="3" fontId="4" fillId="0" borderId="15" xfId="48" applyNumberFormat="1" applyFont="1" applyBorder="1" applyAlignment="1">
      <alignment horizontal="right" vertical="center"/>
    </xf>
    <xf numFmtId="0" fontId="37" fillId="0" borderId="15" xfId="48" applyFont="1" applyBorder="1"/>
    <xf numFmtId="0" fontId="4" fillId="0" borderId="12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 shrinkToFit="1"/>
    </xf>
    <xf numFmtId="0" fontId="4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vertical="center" wrapText="1" shrinkToFit="1"/>
    </xf>
    <xf numFmtId="0" fontId="5" fillId="0" borderId="1" xfId="0" applyFont="1" applyBorder="1" applyAlignment="1">
      <alignment horizontal="center" vertical="center"/>
    </xf>
    <xf numFmtId="0" fontId="31" fillId="4" borderId="1" xfId="0" applyFont="1" applyFill="1" applyBorder="1" applyAlignment="1">
      <alignment vertical="center" wrapText="1" shrinkToFit="1"/>
    </xf>
    <xf numFmtId="0" fontId="5" fillId="4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39" fillId="0" borderId="0" xfId="50" applyFont="1"/>
    <xf numFmtId="0" fontId="41" fillId="0" borderId="0" xfId="50" applyFont="1"/>
    <xf numFmtId="0" fontId="44" fillId="0" borderId="18" xfId="50" applyFont="1" applyFill="1" applyBorder="1" applyAlignment="1">
      <alignment horizontal="center" vertical="center" wrapText="1"/>
    </xf>
    <xf numFmtId="0" fontId="44" fillId="0" borderId="19" xfId="50" applyFont="1" applyFill="1" applyBorder="1" applyAlignment="1">
      <alignment horizontal="center" vertical="center" wrapText="1"/>
    </xf>
    <xf numFmtId="0" fontId="44" fillId="0" borderId="20" xfId="50" applyFont="1" applyFill="1" applyBorder="1" applyAlignment="1">
      <alignment horizontal="center" vertical="center" wrapText="1"/>
    </xf>
    <xf numFmtId="0" fontId="45" fillId="0" borderId="21" xfId="50" applyFont="1" applyFill="1" applyBorder="1" applyAlignment="1">
      <alignment horizontal="center" vertical="center" wrapText="1"/>
    </xf>
    <xf numFmtId="0" fontId="45" fillId="0" borderId="1" xfId="50" applyFont="1" applyFill="1" applyBorder="1" applyAlignment="1">
      <alignment horizontal="center" vertical="center" wrapText="1"/>
    </xf>
    <xf numFmtId="0" fontId="45" fillId="0" borderId="22" xfId="50" applyFont="1" applyFill="1" applyBorder="1" applyAlignment="1">
      <alignment horizontal="center" vertical="center" wrapText="1"/>
    </xf>
    <xf numFmtId="0" fontId="44" fillId="0" borderId="21" xfId="50" applyFont="1" applyFill="1" applyBorder="1" applyAlignment="1">
      <alignment horizontal="center" vertical="center"/>
    </xf>
    <xf numFmtId="0" fontId="44" fillId="0" borderId="1" xfId="50" applyFont="1" applyFill="1" applyBorder="1" applyAlignment="1">
      <alignment horizontal="left" vertical="center"/>
    </xf>
    <xf numFmtId="0" fontId="44" fillId="0" borderId="1" xfId="50" applyFont="1" applyFill="1" applyBorder="1" applyAlignment="1">
      <alignment horizontal="center" vertical="center"/>
    </xf>
    <xf numFmtId="3" fontId="44" fillId="0" borderId="1" xfId="50" applyNumberFormat="1" applyFont="1" applyFill="1" applyBorder="1" applyAlignment="1">
      <alignment horizontal="right" vertical="center"/>
    </xf>
    <xf numFmtId="3" fontId="44" fillId="0" borderId="22" xfId="50" applyNumberFormat="1" applyFont="1" applyFill="1" applyBorder="1" applyAlignment="1">
      <alignment horizontal="right" vertical="center"/>
    </xf>
    <xf numFmtId="3" fontId="39" fillId="0" borderId="0" xfId="50" applyNumberFormat="1" applyFont="1"/>
    <xf numFmtId="0" fontId="44" fillId="0" borderId="23" xfId="50" applyFont="1" applyFill="1" applyBorder="1" applyAlignment="1">
      <alignment horizontal="center" vertical="center"/>
    </xf>
    <xf numFmtId="0" fontId="44" fillId="0" borderId="1" xfId="50" applyFont="1" applyFill="1" applyBorder="1" applyAlignment="1">
      <alignment horizontal="center" vertical="center" wrapText="1"/>
    </xf>
    <xf numFmtId="0" fontId="45" fillId="0" borderId="24" xfId="50" applyFont="1" applyFill="1" applyBorder="1" applyAlignment="1">
      <alignment horizontal="center" vertical="center"/>
    </xf>
    <xf numFmtId="0" fontId="45" fillId="0" borderId="12" xfId="50" applyFont="1" applyFill="1" applyBorder="1" applyAlignment="1">
      <alignment horizontal="left" vertical="center"/>
    </xf>
    <xf numFmtId="0" fontId="45" fillId="0" borderId="12" xfId="50" applyFont="1" applyFill="1" applyBorder="1" applyAlignment="1">
      <alignment horizontal="center" vertical="center" wrapText="1"/>
    </xf>
    <xf numFmtId="3" fontId="45" fillId="0" borderId="26" xfId="50" applyNumberFormat="1" applyFont="1" applyFill="1" applyBorder="1" applyAlignment="1">
      <alignment horizontal="right" vertical="center"/>
    </xf>
    <xf numFmtId="3" fontId="45" fillId="0" borderId="12" xfId="50" applyNumberFormat="1" applyFont="1" applyFill="1" applyBorder="1" applyAlignment="1">
      <alignment horizontal="right" vertical="center"/>
    </xf>
    <xf numFmtId="0" fontId="45" fillId="0" borderId="12" xfId="50" applyFont="1" applyBorder="1" applyAlignment="1">
      <alignment horizontal="center" vertical="center"/>
    </xf>
    <xf numFmtId="0" fontId="45" fillId="0" borderId="12" xfId="50" applyFont="1" applyFill="1" applyBorder="1" applyAlignment="1">
      <alignment horizontal="left" vertical="center" wrapText="1"/>
    </xf>
    <xf numFmtId="3" fontId="45" fillId="0" borderId="12" xfId="50" applyNumberFormat="1" applyFont="1" applyBorder="1" applyAlignment="1">
      <alignment horizontal="right" vertical="center"/>
    </xf>
    <xf numFmtId="0" fontId="39" fillId="0" borderId="0" xfId="50" applyFont="1" applyAlignment="1">
      <alignment horizontal="justify"/>
    </xf>
    <xf numFmtId="0" fontId="45" fillId="0" borderId="12" xfId="50" applyFont="1" applyFill="1" applyBorder="1" applyAlignment="1">
      <alignment horizontal="center" vertical="center"/>
    </xf>
    <xf numFmtId="0" fontId="45" fillId="0" borderId="12" xfId="50" applyFont="1" applyFill="1" applyBorder="1" applyAlignment="1">
      <alignment horizontal="center" vertical="center"/>
    </xf>
    <xf numFmtId="0" fontId="44" fillId="0" borderId="27" xfId="50" applyFont="1" applyBorder="1" applyAlignment="1">
      <alignment horizontal="center" vertical="center"/>
    </xf>
    <xf numFmtId="0" fontId="44" fillId="0" borderId="28" xfId="50" applyFont="1" applyBorder="1" applyAlignment="1">
      <alignment horizontal="left" vertical="center"/>
    </xf>
    <xf numFmtId="0" fontId="44" fillId="0" borderId="28" xfId="50" applyFont="1" applyBorder="1" applyAlignment="1">
      <alignment horizontal="center" vertical="center"/>
    </xf>
    <xf numFmtId="3" fontId="44" fillId="0" borderId="32" xfId="50" applyNumberFormat="1" applyFont="1" applyBorder="1" applyAlignment="1">
      <alignment vertical="center"/>
    </xf>
    <xf numFmtId="0" fontId="36" fillId="0" borderId="0" xfId="50" applyFont="1" applyFill="1" applyBorder="1" applyAlignment="1">
      <alignment horizontal="center"/>
    </xf>
    <xf numFmtId="0" fontId="5" fillId="0" borderId="0" xfId="50" applyFont="1" applyAlignment="1">
      <alignment horizontal="justify" vertical="center" wrapText="1"/>
    </xf>
    <xf numFmtId="3" fontId="5" fillId="0" borderId="12" xfId="0" applyNumberFormat="1" applyFont="1" applyFill="1" applyBorder="1" applyAlignment="1">
      <alignment horizontal="right" vertical="center"/>
    </xf>
    <xf numFmtId="3" fontId="5" fillId="0" borderId="12" xfId="0" applyNumberFormat="1" applyFont="1" applyFill="1" applyBorder="1" applyAlignment="1">
      <alignment vertical="center"/>
    </xf>
    <xf numFmtId="0" fontId="4" fillId="0" borderId="13" xfId="48" applyFont="1" applyBorder="1" applyAlignment="1">
      <alignment horizontal="left" vertical="center" wrapText="1"/>
    </xf>
    <xf numFmtId="0" fontId="4" fillId="0" borderId="16" xfId="48" applyFont="1" applyBorder="1" applyAlignment="1">
      <alignment horizontal="left" vertical="center" wrapText="1"/>
    </xf>
    <xf numFmtId="0" fontId="5" fillId="0" borderId="13" xfId="48" applyFont="1" applyBorder="1" applyAlignment="1">
      <alignment horizontal="center" vertical="center" wrapText="1"/>
    </xf>
    <xf numFmtId="164" fontId="4" fillId="0" borderId="13" xfId="49" applyNumberFormat="1" applyFont="1" applyFill="1" applyBorder="1" applyAlignment="1" applyProtection="1">
      <alignment horizontal="right" vertical="center"/>
    </xf>
    <xf numFmtId="3" fontId="4" fillId="0" borderId="13" xfId="48" applyNumberFormat="1" applyFont="1" applyBorder="1" applyAlignment="1">
      <alignment horizontal="right" vertical="center"/>
    </xf>
    <xf numFmtId="164" fontId="46" fillId="0" borderId="12" xfId="49" applyNumberFormat="1" applyFont="1" applyFill="1" applyBorder="1" applyAlignment="1">
      <alignment horizontal="center" vertical="center" wrapText="1"/>
    </xf>
    <xf numFmtId="0" fontId="7" fillId="0" borderId="0" xfId="51" applyFont="1" applyBorder="1" applyAlignment="1">
      <alignment horizontal="center" vertical="center"/>
    </xf>
    <xf numFmtId="0" fontId="7" fillId="0" borderId="0" xfId="51" applyFont="1" applyAlignment="1">
      <alignment horizontal="center" vertical="center"/>
    </xf>
    <xf numFmtId="0" fontId="44" fillId="0" borderId="18" xfId="51" applyFont="1" applyBorder="1" applyAlignment="1">
      <alignment vertical="center"/>
    </xf>
    <xf numFmtId="0" fontId="44" fillId="0" borderId="19" xfId="51" applyFont="1" applyBorder="1" applyAlignment="1">
      <alignment horizontal="center" vertical="center"/>
    </xf>
    <xf numFmtId="0" fontId="44" fillId="0" borderId="19" xfId="51" applyFont="1" applyBorder="1" applyAlignment="1">
      <alignment horizontal="center" vertical="center" wrapText="1"/>
    </xf>
    <xf numFmtId="3" fontId="44" fillId="0" borderId="19" xfId="51" applyNumberFormat="1" applyFont="1" applyBorder="1" applyAlignment="1">
      <alignment horizontal="center" vertical="center" wrapText="1"/>
    </xf>
    <xf numFmtId="3" fontId="44" fillId="0" borderId="34" xfId="51" applyNumberFormat="1" applyFont="1" applyBorder="1" applyAlignment="1">
      <alignment horizontal="center" vertical="center" wrapText="1"/>
    </xf>
    <xf numFmtId="3" fontId="44" fillId="0" borderId="20" xfId="51" applyNumberFormat="1" applyFont="1" applyBorder="1" applyAlignment="1">
      <alignment horizontal="center" vertical="center" wrapText="1"/>
    </xf>
    <xf numFmtId="0" fontId="7" fillId="0" borderId="5" xfId="51" applyFont="1" applyBorder="1" applyAlignment="1">
      <alignment horizontal="center" vertical="center"/>
    </xf>
    <xf numFmtId="0" fontId="44" fillId="0" borderId="21" xfId="51" applyFont="1" applyBorder="1" applyAlignment="1">
      <alignment horizontal="center" vertical="center"/>
    </xf>
    <xf numFmtId="0" fontId="44" fillId="0" borderId="1" xfId="51" applyFont="1" applyBorder="1" applyAlignment="1">
      <alignment horizontal="left" vertical="center"/>
    </xf>
    <xf numFmtId="3" fontId="44" fillId="0" borderId="1" xfId="51" applyNumberFormat="1" applyFont="1" applyBorder="1" applyAlignment="1">
      <alignment horizontal="right" vertical="center"/>
    </xf>
    <xf numFmtId="0" fontId="7" fillId="0" borderId="1" xfId="51" applyFont="1" applyBorder="1" applyAlignment="1">
      <alignment horizontal="center" vertical="center"/>
    </xf>
    <xf numFmtId="0" fontId="7" fillId="0" borderId="2" xfId="51" applyFont="1" applyBorder="1" applyAlignment="1">
      <alignment horizontal="center" vertical="center"/>
    </xf>
    <xf numFmtId="3" fontId="7" fillId="0" borderId="22" xfId="51" applyNumberFormat="1" applyFont="1" applyFill="1" applyBorder="1" applyAlignment="1">
      <alignment horizontal="center" vertical="center"/>
    </xf>
    <xf numFmtId="1" fontId="45" fillId="0" borderId="35" xfId="51" applyNumberFormat="1" applyFont="1" applyBorder="1" applyAlignment="1">
      <alignment horizontal="center" vertical="center"/>
    </xf>
    <xf numFmtId="0" fontId="45" fillId="0" borderId="9" xfId="51" applyFont="1" applyBorder="1" applyAlignment="1">
      <alignment horizontal="left" vertical="center" wrapText="1"/>
    </xf>
    <xf numFmtId="3" fontId="45" fillId="0" borderId="9" xfId="51" applyNumberFormat="1" applyFont="1" applyBorder="1" applyAlignment="1">
      <alignment horizontal="right" vertical="center"/>
    </xf>
    <xf numFmtId="2" fontId="7" fillId="0" borderId="37" xfId="51" applyNumberFormat="1" applyFont="1" applyFill="1" applyBorder="1" applyAlignment="1">
      <alignment horizontal="center" vertical="center"/>
    </xf>
    <xf numFmtId="1" fontId="45" fillId="0" borderId="38" xfId="51" applyNumberFormat="1" applyFont="1" applyBorder="1" applyAlignment="1">
      <alignment horizontal="center" vertical="center"/>
    </xf>
    <xf numFmtId="0" fontId="45" fillId="0" borderId="36" xfId="51" applyFont="1" applyBorder="1" applyAlignment="1">
      <alignment horizontal="left" vertical="center" wrapText="1"/>
    </xf>
    <xf numFmtId="3" fontId="45" fillId="0" borderId="36" xfId="51" applyNumberFormat="1" applyFont="1" applyBorder="1" applyAlignment="1">
      <alignment horizontal="right" vertical="center"/>
    </xf>
    <xf numFmtId="3" fontId="45" fillId="0" borderId="12" xfId="51" applyNumberFormat="1" applyFont="1" applyBorder="1" applyAlignment="1">
      <alignment horizontal="center" vertical="center" wrapText="1"/>
    </xf>
    <xf numFmtId="2" fontId="7" fillId="0" borderId="39" xfId="51" applyNumberFormat="1" applyFont="1" applyFill="1" applyBorder="1" applyAlignment="1">
      <alignment horizontal="center" vertical="center"/>
    </xf>
    <xf numFmtId="0" fontId="44" fillId="0" borderId="1" xfId="51" applyFont="1" applyBorder="1" applyAlignment="1">
      <alignment horizontal="left" vertical="center" wrapText="1"/>
    </xf>
    <xf numFmtId="3" fontId="44" fillId="0" borderId="1" xfId="51" applyNumberFormat="1" applyFont="1" applyBorder="1" applyAlignment="1">
      <alignment horizontal="center" vertical="center"/>
    </xf>
    <xf numFmtId="3" fontId="7" fillId="0" borderId="1" xfId="51" applyNumberFormat="1" applyFont="1" applyBorder="1" applyAlignment="1">
      <alignment horizontal="center" vertical="center"/>
    </xf>
    <xf numFmtId="3" fontId="44" fillId="0" borderId="2" xfId="51" applyNumberFormat="1" applyFont="1" applyBorder="1" applyAlignment="1">
      <alignment horizontal="center" vertical="center"/>
    </xf>
    <xf numFmtId="0" fontId="7" fillId="0" borderId="22" xfId="51" applyFont="1" applyFill="1" applyBorder="1" applyAlignment="1">
      <alignment horizontal="center" vertical="center"/>
    </xf>
    <xf numFmtId="3" fontId="45" fillId="0" borderId="9" xfId="51" applyNumberFormat="1" applyFont="1" applyBorder="1" applyAlignment="1">
      <alignment horizontal="center" vertical="center" wrapText="1"/>
    </xf>
    <xf numFmtId="3" fontId="45" fillId="0" borderId="36" xfId="51" applyNumberFormat="1" applyFont="1" applyBorder="1" applyAlignment="1">
      <alignment horizontal="center" vertical="center" wrapText="1"/>
    </xf>
    <xf numFmtId="3" fontId="45" fillId="0" borderId="12" xfId="51" applyNumberFormat="1" applyFont="1" applyBorder="1" applyAlignment="1">
      <alignment horizontal="center" vertical="center"/>
    </xf>
    <xf numFmtId="3" fontId="45" fillId="0" borderId="13" xfId="51" applyNumberFormat="1" applyFont="1" applyBorder="1" applyAlignment="1">
      <alignment horizontal="center" vertical="center" wrapText="1"/>
    </xf>
    <xf numFmtId="3" fontId="45" fillId="0" borderId="40" xfId="51" applyNumberFormat="1" applyFont="1" applyBorder="1" applyAlignment="1">
      <alignment horizontal="center" vertical="center" wrapText="1"/>
    </xf>
    <xf numFmtId="3" fontId="4" fillId="0" borderId="1" xfId="51" applyNumberFormat="1" applyFont="1" applyBorder="1" applyAlignment="1">
      <alignment horizontal="center" vertical="center"/>
    </xf>
    <xf numFmtId="0" fontId="44" fillId="0" borderId="27" xfId="51" applyFont="1" applyBorder="1" applyAlignment="1">
      <alignment horizontal="center" vertical="center"/>
    </xf>
    <xf numFmtId="0" fontId="44" fillId="0" borderId="28" xfId="51" applyFont="1" applyBorder="1" applyAlignment="1">
      <alignment horizontal="center" vertical="center"/>
    </xf>
    <xf numFmtId="3" fontId="44" fillId="0" borderId="28" xfId="51" applyNumberFormat="1" applyFont="1" applyBorder="1" applyAlignment="1">
      <alignment horizontal="right" vertical="center"/>
    </xf>
    <xf numFmtId="3" fontId="44" fillId="0" borderId="28" xfId="51" applyNumberFormat="1" applyFont="1" applyBorder="1" applyAlignment="1">
      <alignment horizontal="center" vertical="center"/>
    </xf>
    <xf numFmtId="3" fontId="46" fillId="0" borderId="28" xfId="51" applyNumberFormat="1" applyFont="1" applyBorder="1" applyAlignment="1">
      <alignment horizontal="center" vertical="center"/>
    </xf>
    <xf numFmtId="3" fontId="44" fillId="0" borderId="29" xfId="51" applyNumberFormat="1" applyFont="1" applyBorder="1" applyAlignment="1">
      <alignment horizontal="center" vertical="center"/>
    </xf>
    <xf numFmtId="0" fontId="7" fillId="0" borderId="32" xfId="51" applyFont="1" applyFill="1" applyBorder="1" applyAlignment="1">
      <alignment horizontal="center" vertical="center"/>
    </xf>
    <xf numFmtId="0" fontId="36" fillId="0" borderId="0" xfId="51" applyFont="1" applyFill="1" applyBorder="1" applyAlignment="1">
      <alignment horizontal="center" vertical="center"/>
    </xf>
    <xf numFmtId="0" fontId="45" fillId="0" borderId="35" xfId="51" applyFont="1" applyBorder="1" applyAlignment="1">
      <alignment horizontal="center" vertical="center"/>
    </xf>
    <xf numFmtId="0" fontId="39" fillId="0" borderId="43" xfId="51" applyFont="1" applyFill="1" applyBorder="1" applyAlignment="1">
      <alignment horizontal="center" vertical="center" wrapText="1"/>
    </xf>
    <xf numFmtId="3" fontId="45" fillId="0" borderId="26" xfId="51" applyNumberFormat="1" applyFont="1" applyBorder="1" applyAlignment="1">
      <alignment horizontal="center" vertical="center" wrapText="1"/>
    </xf>
    <xf numFmtId="3" fontId="45" fillId="0" borderId="44" xfId="51" applyNumberFormat="1" applyFont="1" applyBorder="1" applyAlignment="1">
      <alignment horizontal="center" vertical="center" wrapText="1"/>
    </xf>
    <xf numFmtId="4" fontId="45" fillId="0" borderId="36" xfId="51" applyNumberFormat="1" applyFont="1" applyBorder="1" applyAlignment="1">
      <alignment horizontal="center" vertical="center" wrapText="1"/>
    </xf>
    <xf numFmtId="0" fontId="45" fillId="0" borderId="45" xfId="51" applyFont="1" applyBorder="1" applyAlignment="1">
      <alignment horizontal="center" vertical="center"/>
    </xf>
    <xf numFmtId="0" fontId="45" fillId="0" borderId="24" xfId="51" applyFont="1" applyBorder="1" applyAlignment="1">
      <alignment horizontal="center" vertical="center"/>
    </xf>
    <xf numFmtId="0" fontId="45" fillId="0" borderId="12" xfId="51" applyFont="1" applyBorder="1" applyAlignment="1">
      <alignment horizontal="left" vertical="center" wrapText="1"/>
    </xf>
    <xf numFmtId="3" fontId="45" fillId="0" borderId="12" xfId="51" applyNumberFormat="1" applyFont="1" applyBorder="1" applyAlignment="1">
      <alignment horizontal="right" vertical="center"/>
    </xf>
    <xf numFmtId="0" fontId="45" fillId="0" borderId="38" xfId="51" applyFont="1" applyBorder="1" applyAlignment="1">
      <alignment horizontal="center" vertical="center"/>
    </xf>
    <xf numFmtId="0" fontId="45" fillId="0" borderId="15" xfId="51" applyFont="1" applyBorder="1" applyAlignment="1">
      <alignment horizontal="left" vertical="center" wrapText="1"/>
    </xf>
    <xf numFmtId="3" fontId="45" fillId="0" borderId="15" xfId="51" applyNumberFormat="1" applyFont="1" applyBorder="1" applyAlignment="1">
      <alignment horizontal="right" vertical="center"/>
    </xf>
    <xf numFmtId="0" fontId="3" fillId="0" borderId="42" xfId="51" applyFont="1" applyFill="1" applyBorder="1" applyAlignment="1">
      <alignment horizontal="center" vertical="center"/>
    </xf>
    <xf numFmtId="0" fontId="2" fillId="0" borderId="0" xfId="50" applyFont="1" applyFill="1" applyAlignment="1">
      <alignment horizontal="center"/>
    </xf>
    <xf numFmtId="0" fontId="2" fillId="0" borderId="0" xfId="50" applyNumberFormat="1" applyFont="1" applyFill="1" applyAlignment="1">
      <alignment horizontal="center" vertical="center" wrapText="1"/>
    </xf>
    <xf numFmtId="0" fontId="3" fillId="0" borderId="0" xfId="51" applyFont="1" applyFill="1" applyAlignment="1">
      <alignment horizontal="center" wrapText="1"/>
    </xf>
    <xf numFmtId="0" fontId="36" fillId="0" borderId="33" xfId="51" applyFont="1" applyFill="1" applyBorder="1" applyAlignment="1">
      <alignment horizontal="right" wrapText="1"/>
    </xf>
    <xf numFmtId="0" fontId="45" fillId="0" borderId="7" xfId="51" applyNumberFormat="1" applyFont="1" applyBorder="1" applyAlignment="1">
      <alignment horizontal="center" vertical="center" textRotation="90" wrapText="1"/>
    </xf>
    <xf numFmtId="0" fontId="45" fillId="0" borderId="36" xfId="51" applyNumberFormat="1" applyFont="1" applyBorder="1" applyAlignment="1">
      <alignment horizontal="center" vertical="center" textRotation="90" wrapText="1"/>
    </xf>
    <xf numFmtId="0" fontId="45" fillId="0" borderId="41" xfId="51" applyNumberFormat="1" applyFont="1" applyBorder="1" applyAlignment="1">
      <alignment horizontal="center" vertical="center" textRotation="90" wrapText="1"/>
    </xf>
    <xf numFmtId="3" fontId="45" fillId="0" borderId="9" xfId="51" applyNumberFormat="1" applyFont="1" applyBorder="1" applyAlignment="1">
      <alignment horizontal="center" vertical="center" wrapText="1"/>
    </xf>
    <xf numFmtId="3" fontId="45" fillId="0" borderId="12" xfId="51" applyNumberFormat="1" applyFont="1" applyBorder="1" applyAlignment="1">
      <alignment horizontal="center" vertical="center" wrapText="1"/>
    </xf>
    <xf numFmtId="0" fontId="46" fillId="0" borderId="0" xfId="50" applyFont="1" applyFill="1" applyAlignment="1">
      <alignment horizontal="center" vertical="center" wrapText="1"/>
    </xf>
    <xf numFmtId="0" fontId="46" fillId="0" borderId="0" xfId="50" applyFont="1" applyFill="1" applyAlignment="1">
      <alignment horizontal="center" vertical="center"/>
    </xf>
    <xf numFmtId="0" fontId="36" fillId="0" borderId="0" xfId="50" applyFont="1" applyFill="1" applyBorder="1" applyAlignment="1">
      <alignment horizontal="center"/>
    </xf>
    <xf numFmtId="0" fontId="45" fillId="0" borderId="12" xfId="50" applyFont="1" applyFill="1" applyBorder="1" applyAlignment="1">
      <alignment horizontal="center" vertical="center"/>
    </xf>
    <xf numFmtId="0" fontId="36" fillId="0" borderId="0" xfId="50" applyFont="1" applyFill="1" applyAlignment="1">
      <alignment horizontal="center" vertical="center" wrapText="1"/>
    </xf>
    <xf numFmtId="0" fontId="40" fillId="0" borderId="0" xfId="50" applyFont="1" applyFill="1" applyAlignment="1">
      <alignment horizontal="center" vertical="center" wrapText="1"/>
    </xf>
    <xf numFmtId="0" fontId="40" fillId="0" borderId="0" xfId="50" applyFont="1" applyFill="1" applyAlignment="1">
      <alignment horizontal="center" vertical="center"/>
    </xf>
    <xf numFmtId="0" fontId="42" fillId="0" borderId="0" xfId="50" applyFont="1" applyFill="1" applyBorder="1" applyAlignment="1">
      <alignment horizontal="right" vertical="center"/>
    </xf>
    <xf numFmtId="0" fontId="43" fillId="0" borderId="0" xfId="50" applyFont="1" applyFill="1" applyBorder="1" applyAlignment="1">
      <alignment horizontal="right" vertical="center"/>
    </xf>
    <xf numFmtId="0" fontId="44" fillId="0" borderId="2" xfId="50" applyFont="1" applyFill="1" applyBorder="1" applyAlignment="1">
      <alignment horizontal="center" vertical="center"/>
    </xf>
    <xf numFmtId="0" fontId="44" fillId="0" borderId="5" xfId="50" applyFont="1" applyFill="1" applyBorder="1" applyAlignment="1">
      <alignment horizontal="center" vertical="center"/>
    </xf>
    <xf numFmtId="0" fontId="44" fillId="0" borderId="3" xfId="50" applyFont="1" applyFill="1" applyBorder="1" applyAlignment="1">
      <alignment horizontal="center" vertical="center"/>
    </xf>
    <xf numFmtId="0" fontId="45" fillId="0" borderId="10" xfId="50" applyFont="1" applyBorder="1" applyAlignment="1">
      <alignment horizontal="center" vertical="center"/>
    </xf>
    <xf numFmtId="0" fontId="45" fillId="0" borderId="25" xfId="50" applyFont="1" applyBorder="1" applyAlignment="1">
      <alignment horizontal="center" vertical="center"/>
    </xf>
    <xf numFmtId="0" fontId="45" fillId="0" borderId="11" xfId="50" applyFont="1" applyBorder="1" applyAlignment="1">
      <alignment horizontal="center" vertical="center"/>
    </xf>
    <xf numFmtId="0" fontId="44" fillId="0" borderId="29" xfId="50" applyFont="1" applyBorder="1" applyAlignment="1">
      <alignment horizontal="center" vertical="center"/>
    </xf>
    <xf numFmtId="0" fontId="44" fillId="0" borderId="30" xfId="50" applyFont="1" applyBorder="1" applyAlignment="1">
      <alignment horizontal="center" vertical="center"/>
    </xf>
    <xf numFmtId="0" fontId="44" fillId="0" borderId="31" xfId="50" applyFont="1" applyBorder="1" applyAlignment="1">
      <alignment horizontal="center" vertical="center"/>
    </xf>
    <xf numFmtId="0" fontId="4" fillId="0" borderId="0" xfId="48" applyFont="1" applyAlignment="1">
      <alignment horizontal="center" vertical="center" wrapText="1"/>
    </xf>
    <xf numFmtId="0" fontId="36" fillId="0" borderId="6" xfId="48" applyFont="1" applyBorder="1" applyAlignment="1">
      <alignment horizontal="right"/>
    </xf>
    <xf numFmtId="164" fontId="4" fillId="0" borderId="7" xfId="49" applyNumberFormat="1" applyFont="1" applyFill="1" applyBorder="1" applyAlignment="1">
      <alignment horizontal="center" vertical="center"/>
    </xf>
    <xf numFmtId="164" fontId="4" fillId="0" borderId="8" xfId="49" applyNumberFormat="1" applyFont="1" applyFill="1" applyBorder="1" applyAlignment="1">
      <alignment horizontal="center" vertical="center"/>
    </xf>
    <xf numFmtId="0" fontId="4" fillId="0" borderId="7" xfId="48" applyFont="1" applyBorder="1" applyAlignment="1">
      <alignment horizontal="center" vertical="center" wrapText="1"/>
    </xf>
    <xf numFmtId="0" fontId="4" fillId="0" borderId="8" xfId="48" applyFont="1" applyBorder="1" applyAlignment="1">
      <alignment horizontal="center" vertical="center" wrapText="1"/>
    </xf>
    <xf numFmtId="0" fontId="3" fillId="0" borderId="0" xfId="48" applyFont="1" applyAlignment="1">
      <alignment horizontal="center" vertical="center" wrapText="1"/>
    </xf>
    <xf numFmtId="10" fontId="4" fillId="0" borderId="13" xfId="0" applyNumberFormat="1" applyFont="1" applyBorder="1" applyAlignment="1">
      <alignment horizontal="center" vertical="center"/>
    </xf>
    <xf numFmtId="10" fontId="4" fillId="0" borderId="14" xfId="0" applyNumberFormat="1" applyFont="1" applyBorder="1" applyAlignment="1">
      <alignment horizontal="center" vertical="center"/>
    </xf>
    <xf numFmtId="0" fontId="4" fillId="0" borderId="13" xfId="0" quotePrefix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80" fontId="4" fillId="0" borderId="13" xfId="0" applyNumberFormat="1" applyFont="1" applyBorder="1" applyAlignment="1">
      <alignment horizontal="center" vertical="center"/>
    </xf>
    <xf numFmtId="180" fontId="4" fillId="0" borderId="14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64" fontId="31" fillId="0" borderId="12" xfId="1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</cellXfs>
  <cellStyles count="52">
    <cellStyle name="??" xfId="2"/>
    <cellStyle name="?? [0.00]_PRODUCT DETAIL Q1" xfId="3"/>
    <cellStyle name="?? [0]_??" xfId="4"/>
    <cellStyle name="???? [0.00]_PRODUCT DETAIL Q1" xfId="5"/>
    <cellStyle name="????_PRODUCT DETAIL Q1" xfId="6"/>
    <cellStyle name="???_???" xfId="7"/>
    <cellStyle name="??_(????)??????" xfId="8"/>
    <cellStyle name="1" xfId="9"/>
    <cellStyle name="2" xfId="10"/>
    <cellStyle name="3" xfId="11"/>
    <cellStyle name="4" xfId="12"/>
    <cellStyle name="AeE­ [0]_INQUIRY ¿µ¾÷AßAø " xfId="13"/>
    <cellStyle name="AeE­_INQUIRY ¿µ¾÷AßAø " xfId="14"/>
    <cellStyle name="AÞ¸¶ [0]_INQUIRY ¿?¾÷AßAø " xfId="15"/>
    <cellStyle name="AÞ¸¶_INQUIRY ¿?¾÷AßAø " xfId="16"/>
    <cellStyle name="C?AØ_¿?¾÷CoE² " xfId="17"/>
    <cellStyle name="C￥AØ_¿μ¾÷CoE² " xfId="18"/>
    <cellStyle name="Comma" xfId="1" builtinId="3"/>
    <cellStyle name="Comma 2" xfId="49"/>
    <cellStyle name="Comma0" xfId="19"/>
    <cellStyle name="Currency0" xfId="20"/>
    <cellStyle name="Date" xfId="21"/>
    <cellStyle name="Fixed" xfId="22"/>
    <cellStyle name="Header1" xfId="23"/>
    <cellStyle name="Header2" xfId="24"/>
    <cellStyle name="Normal" xfId="0" builtinId="0"/>
    <cellStyle name="Normal - Style1" xfId="25"/>
    <cellStyle name="Normal 2" xfId="48"/>
    <cellStyle name="Normal 2 2" xfId="51"/>
    <cellStyle name="Normal 3" xfId="50"/>
    <cellStyle name="Œ…‹æØ‚è [0.00]_††††† " xfId="26"/>
    <cellStyle name="Œ…‹æØ‚è_††††† " xfId="27"/>
    <cellStyle name="T" xfId="28"/>
    <cellStyle name="th" xfId="29"/>
    <cellStyle name="viet" xfId="30"/>
    <cellStyle name="viet2" xfId="31"/>
    <cellStyle name="똿뗦먛귟 [0.00]_PRODUCT DETAIL Q1" xfId="32"/>
    <cellStyle name="똿뗦먛귟_PRODUCT DETAIL Q1" xfId="33"/>
    <cellStyle name="믅됞 [0.00]_PRODUCT DETAIL Q1" xfId="34"/>
    <cellStyle name="믅됞_PRODUCT DETAIL Q1" xfId="35"/>
    <cellStyle name="백분율_95" xfId="36"/>
    <cellStyle name="뷭?_BOOKSHIP" xfId="37"/>
    <cellStyle name="콤마 [0]_1202" xfId="41"/>
    <cellStyle name="콤마_1202" xfId="42"/>
    <cellStyle name="통화 [0]_1202" xfId="43"/>
    <cellStyle name="통화_1202" xfId="44"/>
    <cellStyle name="표준_(정보부문)월별인원계획" xfId="45"/>
    <cellStyle name="一般_Book1" xfId="38"/>
    <cellStyle name="千分位[0]_Book1" xfId="39"/>
    <cellStyle name="千分位_Book1" xfId="40"/>
    <cellStyle name="貨幣 [0]_Book1" xfId="46"/>
    <cellStyle name="貨幣_Book1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_thanh_binh\d\Luu_Tru\Ltb_ktkh\DZ220KV_Dau_Noi_sau_tram_500kV_Ha_Tinh\Gia_tha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NH\USER2\EVERYONE\KHONGNEN.LUU\TAYNG\thai%20tong%20hop%20VT\KKE_2001\B-CAOQ~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oogle%20Drive\Rac%20thai%20huyen%20Phu%20Loc\Tham%20dinh%20x&#7917;%20l&#253;%20r&#225;c%20th&#7843;i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_lieu"/>
      <sheetName val="Tong_gia"/>
      <sheetName val="Chi_tiet_gia"/>
      <sheetName val="KL_dao_Lap_dat"/>
      <sheetName val="THKP_don_gia_chao"/>
      <sheetName val="Tong_GT_khac_Pbo_vao_GT"/>
      <sheetName val="THKP_XL_Khac"/>
      <sheetName val="Lan_trai_tam"/>
      <sheetName val="Chuyen_quan"/>
      <sheetName val="Den_bu"/>
      <sheetName val="VL_NC_M_XL_khac"/>
      <sheetName val="BT_cot_thep"/>
      <sheetName val="KL_cot_thep"/>
      <sheetName val="Dap_Dat"/>
      <sheetName val="Tinh_CT_dao_dat_Luu"/>
      <sheetName val="Tinh_CT_dao_dat"/>
      <sheetName val="Chi_tiet_cot_pha"/>
      <sheetName val="Chiet_tinh_don_gia"/>
      <sheetName val="Don_gia_VCTC"/>
      <sheetName val="Gia_HTXL+VC"/>
      <sheetName val="XL4Poppy"/>
      <sheetName val="Sheet2"/>
      <sheetName val="Sheet3"/>
      <sheetName val="Sheet4"/>
      <sheetName val="Sheet5"/>
      <sheetName val="XL4Test5"/>
      <sheetName val="Hung"/>
      <sheetName val="Dau"/>
      <sheetName val="Doan"/>
      <sheetName val="Xanh"/>
      <sheetName val="Tri"/>
      <sheetName val="Chuong"/>
      <sheetName val="Hue"/>
      <sheetName val="Tien"/>
      <sheetName val="Sanh"/>
      <sheetName val="Phuc"/>
      <sheetName val="Hai"/>
      <sheetName val="Chau"/>
      <sheetName val="Lien"/>
      <sheetName val="Trieu"/>
      <sheetName val="Huong"/>
      <sheetName val="Canh"/>
      <sheetName val="Bao"/>
      <sheetName val="Kim"/>
      <sheetName val="Son"/>
      <sheetName val="Phuong"/>
      <sheetName val="Nga"/>
      <sheetName val="Solieu"/>
      <sheetName val="TMC"/>
      <sheetName val="TMDT"/>
      <sheetName val="GiaQuyen"/>
      <sheetName val="tong hop"/>
      <sheetName val="TONG"/>
      <sheetName val="THXL"/>
      <sheetName val="GT"/>
      <sheetName val="chitiet"/>
      <sheetName val="DG"/>
      <sheetName val="ThuHoiVT"/>
      <sheetName val="vc"/>
      <sheetName val="VCDD"/>
      <sheetName val="THXL-tr"/>
      <sheetName val="CT_tram"/>
      <sheetName val="TK"/>
      <sheetName val="bu"/>
      <sheetName val="bu-tr"/>
      <sheetName val="klth"/>
      <sheetName val="vtthuhoi"/>
      <sheetName val="tram1x25"/>
      <sheetName val="tram1x50"/>
      <sheetName val="tram3x25"/>
      <sheetName val="tram250"/>
      <sheetName val="tram160"/>
      <sheetName val="kldd2"/>
      <sheetName val="kldd1"/>
      <sheetName val="pp3p_NC"/>
      <sheetName val="pp3p "/>
      <sheetName val="pp1p"/>
      <sheetName val="pphtABC"/>
      <sheetName val="pphtAV"/>
      <sheetName val="TienLuong"/>
      <sheetName val="00000000"/>
      <sheetName val="10000000"/>
      <sheetName val="Bang ve"/>
      <sheetName val="Bang tong ke"/>
      <sheetName val="Liet ke vat tu"/>
      <sheetName val="Thang02"/>
      <sheetName val="Thang03"/>
      <sheetName val="thang04"/>
      <sheetName val="PTDG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THTN"/>
      <sheetName val="DT0156"/>
      <sheetName val="CL0156"/>
      <sheetName val="DT0559"/>
      <sheetName val="CL0559"/>
      <sheetName val="DT0720"/>
      <sheetName val="CL0720"/>
      <sheetName val="DT0829"/>
      <sheetName val="CL0829"/>
      <sheetName val="DT0998"/>
      <sheetName val="CL0998"/>
      <sheetName val="TN01"/>
      <sheetName val="DT1110"/>
      <sheetName val="CL1110"/>
      <sheetName val="DT1207"/>
      <sheetName val="CL1027"/>
      <sheetName val="DT1253"/>
      <sheetName val="CL1253"/>
      <sheetName val="DT1472"/>
      <sheetName val="CL1472"/>
      <sheetName val="DT1595"/>
      <sheetName val="CL1595"/>
      <sheetName val="DT1797"/>
      <sheetName val="CL1797"/>
      <sheetName val="DT1850"/>
      <sheetName val="CL1850"/>
      <sheetName val="DT1924"/>
      <sheetName val="CL1924"/>
      <sheetName val="TN12"/>
      <sheetName val="DT2009"/>
      <sheetName val="CL2009"/>
      <sheetName val="DT2828"/>
      <sheetName val="CL2828"/>
      <sheetName val="DT2895"/>
      <sheetName val="CL2895"/>
      <sheetName val="DT2978"/>
      <sheetName val="CL2978"/>
      <sheetName val="TN23"/>
      <sheetName val="DT3080"/>
      <sheetName val="CL3080"/>
      <sheetName val="DT3235"/>
      <sheetName val="CL3235"/>
      <sheetName val="DT3440"/>
      <sheetName val="CL3440"/>
      <sheetName val="DT3536"/>
      <sheetName val="CL3536"/>
      <sheetName val="DT3625"/>
      <sheetName val="CL3625"/>
      <sheetName val="DT3680"/>
      <sheetName val="CL3680"/>
      <sheetName val="DT3714"/>
      <sheetName val="CL3714"/>
      <sheetName val="DT3730"/>
      <sheetName val="CL3730"/>
      <sheetName val="DT3976"/>
      <sheetName val="CL3976"/>
      <sheetName val="TN34"/>
      <sheetName val="DT4084"/>
      <sheetName val="CL4084"/>
      <sheetName val="DT4172"/>
      <sheetName val="CL4172"/>
      <sheetName val="DT4386"/>
      <sheetName val="CL4386"/>
      <sheetName val="DT4492"/>
      <sheetName val="CL4492"/>
      <sheetName val="DT4509"/>
      <sheetName val="CL4509"/>
      <sheetName val="DT4680"/>
      <sheetName val="CL4680"/>
      <sheetName val="DT4792"/>
      <sheetName val="CL4792"/>
      <sheetName val="DT4974"/>
      <sheetName val="CL4974"/>
      <sheetName val="TN45"/>
      <sheetName val="DT5435"/>
      <sheetName val="CL5435"/>
      <sheetName val="DT5578"/>
      <sheetName val="CL5578"/>
      <sheetName val="DT5679"/>
      <sheetName val="CL5679"/>
      <sheetName val="DT5786"/>
      <sheetName val="CL5786"/>
      <sheetName val="TN56"/>
      <sheetName val="DT6031"/>
      <sheetName val="CL6031"/>
      <sheetName val="DT6463"/>
      <sheetName val="CL6463"/>
      <sheetName val="DT6653"/>
      <sheetName val="CL6653"/>
      <sheetName val="DT6676"/>
      <sheetName val="CL6676"/>
      <sheetName val="DT6803"/>
      <sheetName val="CL6803"/>
      <sheetName val="DT6918"/>
      <sheetName val="CL6918"/>
      <sheetName val="TN67"/>
      <sheetName val="DT7067"/>
      <sheetName val="CL7067"/>
      <sheetName val="DT7181"/>
      <sheetName val="CL7181"/>
      <sheetName val="DT7263"/>
      <sheetName val="CL7263"/>
      <sheetName val="DT7547"/>
      <sheetName val="CL7547"/>
      <sheetName val="DT7786"/>
      <sheetName val="CL7786"/>
      <sheetName val="DT7806"/>
      <sheetName val="CL7806"/>
      <sheetName val="DT7961"/>
      <sheetName val="CL7961"/>
      <sheetName val="TN78"/>
      <sheetName val="DT8118"/>
      <sheetName val="CL8118"/>
      <sheetName val="DT8163"/>
      <sheetName val="CL8163"/>
      <sheetName val="DT8391"/>
      <sheetName val="CL8391"/>
      <sheetName val="DT8654"/>
      <sheetName val="CL8654"/>
      <sheetName val="TN8C"/>
      <sheetName val="XLCau1"/>
      <sheetName val="DTCAU1"/>
      <sheetName val="CLCau1"/>
      <sheetName val="XLCau3"/>
      <sheetName val="DTCAU3"/>
      <sheetName val="CLCau3"/>
      <sheetName val="CVC"/>
      <sheetName val="CVCda"/>
      <sheetName val="BIA HUDA CHAI"/>
      <sheetName val="BIA HUDA LON"/>
      <sheetName val="BIA SG 450"/>
      <sheetName val="BIA SG 330"/>
      <sheetName val="BIA HENIKEN 330"/>
      <sheetName val="BG SUNNY 100g"/>
      <sheetName val="BG SUNNY 200g"/>
      <sheetName val="BG MEO 500g"/>
      <sheetName val="BG SOPHA 200g"/>
      <sheetName val="BG SUNNEW 100g"/>
      <sheetName val="BG SUNNEW 200g"/>
      <sheetName val="BG SUNNEW 500g"/>
      <sheetName val="BG ISO 400g "/>
      <sheetName val="BG ISO 180g"/>
      <sheetName val="PIN DEN CON VOI"/>
      <sheetName val="LOP OTO 500-12"/>
      <sheetName val="LOP OTO 700-16"/>
      <sheetName val="LOP OTO 840-15"/>
      <sheetName val="LOP OTO 900-20 DN"/>
      <sheetName val="LOP OTO 1000-20 DN"/>
      <sheetName val="LOP OTO 1100-20 DN"/>
      <sheetName val="LOP OTO 1200-20 DN"/>
      <sheetName val="LOP SIAM 900"/>
      <sheetName val="LOP SIAM 1000"/>
      <sheetName val="LOP SIAM 1100"/>
      <sheetName val="SAM OTO 1000-20 DN"/>
      <sheetName val="SAM OTO 1100-20 DN"/>
      <sheetName val="SAM OTO 1200-20 DN"/>
      <sheetName val="YEM OTO 1100-20"/>
      <sheetName val="YEM OTO 1200-20"/>
      <sheetName val="ACQUY 50 A"/>
      <sheetName val="ACQUY 70 A"/>
      <sheetName val="ACQUY 100 A"/>
      <sheetName val="ACQUY 120 A"/>
      <sheetName val="ACQUY 150 A"/>
      <sheetName val="ACQUY 200 A"/>
      <sheetName val="TL BASTOR"/>
      <sheetName val="TL ERA DO"/>
      <sheetName val="TL ERA XANH"/>
      <sheetName val="TL NGUA TRANG"/>
      <sheetName val="TL DALAT DO"/>
      <sheetName val="TL DA LAT XANH"/>
      <sheetName val="TL BLU XANH"/>
      <sheetName val="Tl CHO LON"/>
      <sheetName val="MI TALIFOOD"/>
      <sheetName val="MI  SAFOOD"/>
      <sheetName val="PHO BO GA"/>
      <sheetName val="MI BO RAU THOM"/>
      <sheetName val="MI  30 GOI"/>
      <sheetName val="MI BO BIT TET"/>
      <sheetName val="MI LAU THAI"/>
      <sheetName val="MI PH DONG DO"/>
      <sheetName val="NHUA LA PHONG "/>
      <sheetName val="KEO XOP CHANH"/>
      <sheetName val="SAT  4"/>
      <sheetName val="SAT 6"/>
      <sheetName val="SAT 8"/>
      <sheetName val="SAT 10"/>
      <sheetName val="SAT 12"/>
      <sheetName val="THEP BUOC"/>
      <sheetName val="KEM GAI"/>
      <sheetName val="THEP LUOI B40"/>
      <sheetName val="NHOM LA"/>
      <sheetName val="CAN N 5 LIT"/>
      <sheetName val="CAN N 20 LIT"/>
      <sheetName val="CAN N 30 LIT"/>
      <sheetName val="NI LONG (VAI N PVC)"/>
      <sheetName val="N- RUA SUMMER"/>
      <sheetName val="N- RUA SUPER 500 ml"/>
      <sheetName val="N- RUA TLONG"/>
      <sheetName val="DAY DIEN BOC PVC "/>
      <sheetName val="VO (GIAY TRANG)"/>
      <sheetName val="TON KEM"/>
      <sheetName val="QUAT TREO TUONG"/>
      <sheetName val="SUA DAC DD"/>
      <sheetName val="SUATUOI CO DUONG"/>
      <sheetName val="SUA PN XANH"/>
      <sheetName val="SUA ONG THO DO"/>
      <sheetName val="SUA BOT RILAC NGOT"/>
      <sheetName val="SUA  BOT RILAC MAN"/>
      <sheetName val="SUA PHINO"/>
      <sheetName val="SUA BOT 1,2,3"/>
      <sheetName val="MILO 200g"/>
      <sheetName val="MILO HOP 300g"/>
      <sheetName val="MILO 400g"/>
      <sheetName val="NUOC SAM YEN"/>
      <sheetName val="CAFE NET 20 goi"/>
      <sheetName val="CAFE NET 50 goi"/>
      <sheetName val="THCTANG"/>
      <sheetName val="TBHBOI"/>
      <sheetName val="DHKK2"/>
      <sheetName val="MOC"/>
      <sheetName val="TB"/>
      <sheetName val="THCPK"/>
      <sheetName val="THDT"/>
      <sheetName val="NHAN"/>
      <sheetName val="00000001"/>
      <sheetName val="KH-Q1,Q2,01"/>
      <sheetName val="KL_dak_Lap_dat"/>
      <sheetName val="KL_cot[thep"/>
      <sheetName val="THXM-tr"/>
      <sheetName val="pp3x!"/>
      <sheetName val="TSDL"/>
      <sheetName val="toketoanCND MSTS"/>
      <sheetName val="TSKH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VL_NC_溼_XL_khac"/>
      <sheetName val="K,DTt5-6"/>
      <sheetName val="K,DTt7-11"/>
      <sheetName val="K,DTt5-6 (2)"/>
      <sheetName val="K,DTt7-11 (2)"/>
      <sheetName val="Tong_GT_khac_Pbo_v!n_GT"/>
      <sheetName val="1"/>
      <sheetName val="nhot1"/>
      <sheetName val="nhot0.8"/>
      <sheetName val="nhot0,7"/>
      <sheetName val="F020"/>
      <sheetName val="R020-4"/>
      <sheetName val="R020-6"/>
      <sheetName val="F100"/>
      <sheetName val="R100-4"/>
      <sheetName val="R100-6"/>
      <sheetName val="F200"/>
      <sheetName val="R200-4"/>
      <sheetName val="R200-6"/>
      <sheetName val="F300"/>
      <sheetName val="R300-4"/>
      <sheetName val="R300-6"/>
      <sheetName val="F300VN"/>
      <sheetName val="R300-4VN"/>
      <sheetName val="R300-6VN"/>
      <sheetName val="F400"/>
      <sheetName val="R400-4"/>
      <sheetName val="R400-6"/>
      <sheetName val="90-100-SPACY"/>
      <sheetName val="SAM25-50"/>
      <sheetName val="SAM75"/>
      <sheetName val="nhot1-ES"/>
      <sheetName val="nhot 0,8-ES"/>
      <sheetName val="sen AP 428"/>
      <sheetName val="sen AP420"/>
      <sheetName val="sen YBN 428"/>
      <sheetName val="ron mayC50+70"/>
      <sheetName val="ron mayC100"/>
      <sheetName val="ron mayW110"/>
      <sheetName val="ronmayYAMAHA"/>
      <sheetName val="ronmaySUZUKI"/>
      <sheetName val="ronmayBEST"/>
      <sheetName val="ronmaySwan,TQ110,TQ100"/>
      <sheetName val="ronmayC50,70FG"/>
      <sheetName val="ronmayC100FG"/>
      <sheetName val="rondauC50,70"/>
      <sheetName val="rondau C50,70FG"/>
      <sheetName val="rondau C100"/>
      <sheetName val="rondau C100FG"/>
      <sheetName val="rondau W110"/>
      <sheetName val="rondau Yamaha"/>
      <sheetName val="rondau Suxuki"/>
      <sheetName val="rondau Best"/>
      <sheetName val="rondau Swan,TQ110,TQ100"/>
      <sheetName val="Sheet7"/>
      <sheetName val="Sheet6"/>
      <sheetName val="cong DST2"/>
      <sheetName val="cong DS T1"/>
      <sheetName val="桃彩楴瑥损瑯灟慨_x0012_䌀楨瑥瑟湩彨潤"/>
      <sheetName val="TN NEW"/>
      <sheetName val="285"/>
      <sheetName val="phangoithau"/>
      <sheetName val="TDT"/>
      <sheetName val="THCPXD"/>
      <sheetName val="cpkhac"/>
      <sheetName val="CP CBSX"/>
      <sheetName val="TN CT"/>
      <sheetName val="VLNCMTC TN"/>
      <sheetName val="CT day dan su phu kien"/>
      <sheetName val="CT xa - tiep dia"/>
      <sheetName val="THEP HINH"/>
      <sheetName val="CT cot"/>
      <sheetName val="Ct BT mong"/>
      <sheetName val="DatDao"/>
      <sheetName val="K LUONG duong day"/>
      <sheetName val="TH CTO"/>
      <sheetName val="VL-NC CTo"/>
      <sheetName val="CT cong to"/>
      <sheetName val="KL CONG TO"/>
      <sheetName val="VL DAU THAU"/>
      <sheetName val="TH DZ0,4"/>
      <sheetName val="TT"/>
      <sheetName val="VL-NC DZ0,4"/>
      <sheetName val="TH THAO DO"/>
      <sheetName val="VL-NC-MTC thao do"/>
      <sheetName val="CT THAO DO"/>
      <sheetName val="KL Thao Do"/>
      <sheetName val="Phuc Hung "/>
      <sheetName val="Quang An I (3)"/>
      <sheetName val="Quang An I (2)"/>
      <sheetName val="Quang An I"/>
      <sheetName val="Long An (3)"/>
      <sheetName val="Long An (2)"/>
      <sheetName val="Long An"/>
      <sheetName val="Thanh Hung"/>
      <sheetName val="Giai Duc"/>
      <sheetName val="Tan Hoa"/>
      <sheetName val="XMXD Thong Nhat (2)"/>
      <sheetName val="XMXD Thong Nhat"/>
      <sheetName val="Viet Thai (2)"/>
      <sheetName val="Viet Thai"/>
      <sheetName val="The Quang  (3)"/>
      <sheetName val="The Quang  (2)"/>
      <sheetName val="The Quang "/>
      <sheetName val="Mong Phong"/>
      <sheetName val="Manh quang"/>
      <sheetName val="Minh chinh"/>
      <sheetName val="Ynghua"/>
      <sheetName val="Kien Dat (2)"/>
      <sheetName val="Kien Dat"/>
      <sheetName val="Khoa Dien"/>
      <sheetName val="Vi Tan"/>
      <sheetName val="INOUE "/>
      <sheetName val="EAGLE (2)"/>
      <sheetName val="EAGLE"/>
      <sheetName val="Lifan-Zhuoli"/>
      <sheetName val="Dong Thap (2)"/>
      <sheetName val="Dong Thap"/>
      <sheetName val="CKCX TLong"/>
      <sheetName val="Tong hop TT"/>
      <sheetName val="CK120"/>
      <sheetName val="CKCX1 (3)"/>
      <sheetName val="CKCX1 (2)"/>
      <sheetName val="CKCX1"/>
      <sheetName val="SON NAM"/>
      <sheetName val="LFTS"/>
      <sheetName val="Le long"/>
      <sheetName val="TRA"/>
      <sheetName val="Amoro"/>
      <sheetName val="Thien phuc"/>
      <sheetName val="DCCKXK"/>
      <sheetName val="TOAN LUC (Moi)"/>
      <sheetName val="TOAN LUC"/>
      <sheetName val="XL Dong Anh"/>
      <sheetName val="BORAMTEK"/>
      <sheetName val="A LONG"/>
      <sheetName val="DAI MO"/>
      <sheetName val="Thien Ngoc An"/>
      <sheetName val="Sheang nil"/>
      <sheetName val="XCD (2)"/>
      <sheetName val="Meinfa (2)"/>
      <sheetName val="Meinfa"/>
      <sheetName val="vtôiuhoi"/>
      <sheetName val="BIA HUD_x0001_ LON"/>
      <sheetName val="Chart1"/>
      <sheetName val="TDTH"/>
      <sheetName val=""/>
      <sheetName val="၃hi_tiet_cot_pha"/>
      <sheetName val="THANG 4"/>
      <sheetName val="Sheet1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h"/>
      <sheetName val="Khoi luong"/>
      <sheetName val="jannkc"/>
      <sheetName val="JAN-05"/>
      <sheetName val="FEB-05 -NKC"/>
      <sheetName val="FEB-05"/>
      <sheetName val="NKCMAR05"/>
      <sheetName val="MAR 05"/>
      <sheetName val="APRIL NKC"/>
      <sheetName val="LOTHEPPHULAM"/>
      <sheetName val="loamiang16"/>
      <sheetName val="APRIL"/>
      <sheetName val="may"/>
      <sheetName val="maynkc"/>
      <sheetName val="chi Ngoc"/>
      <sheetName val="NKCJUNE"/>
      <sheetName val="JUNE"/>
      <sheetName val="nkcjuly"/>
      <sheetName val="JULY"/>
      <sheetName val="CL17_x0000_7"/>
      <sheetName val="Tinh_CT__x0003__x0000_o_dat"/>
      <sheetName val="Rheet30"/>
      <sheetName val="_x0004_T3714"/>
      <sheetName val="giathanh1"/>
      <sheetName val="DONGIA"/>
      <sheetName val="TTVanChuyen"/>
      <sheetName val="DGXDCB_DD"/>
      <sheetName val="DG CANTHO"/>
      <sheetName val="Dutoan KL"/>
      <sheetName val="PT VATTU"/>
      <sheetName val="Vat tu"/>
      <sheetName val="ctdg"/>
      <sheetName val="k,dd1"/>
      <sheetName val="Tinh_CT_dao_dat_Lue"/>
      <sheetName val="MTO REV.2(ARMOR)"/>
      <sheetName val="VL_NC_?_XL_khac"/>
      <sheetName val="NEW-PANEL"/>
      <sheetName val="Don_giaíCTC"/>
      <sheetName val="Tinh_CT_da䁯_dat_Luu"/>
      <sheetName val="DATA"/>
      <sheetName val="Summary"/>
      <sheetName val="BAOGIATHANG"/>
      <sheetName val="DAODAT"/>
      <sheetName val="vanchuyen TC"/>
      <sheetName val="bia"/>
      <sheetName val="TH "/>
      <sheetName val="van chuyen"/>
      <sheetName val="KL"/>
      <sheetName val="Phan-Tich"/>
      <sheetName val="20000000"/>
      <sheetName val="30000000"/>
      <sheetName val="Cty"/>
      <sheetName val="Trả nợ"/>
      <sheetName val="Nhập"/>
      <sheetName val="K.Toan"/>
      <sheetName val="KTNXT"/>
      <sheetName val="CL5178"/>
      <sheetName val="Chi_tiet_cot_x001f_pha"/>
      <sheetName val="C(iet_x001f_tinh_do._gia"/>
      <sheetName val="Don_'ia_VCTC"/>
      <sheetName val="Gia_HTXL+_x0016_C"/>
      <sheetName val="XL4_x0010_oppy"/>
      <sheetName val="1-1"/>
      <sheetName val="dtxl"/>
      <sheetName val="CT day dan su      ien"/>
      <sheetName val="T10"/>
      <sheetName val="T11"/>
      <sheetName val="T12"/>
      <sheetName val="SQ12"/>
      <sheetName val="12(2)"/>
      <sheetName val="DS-nop"/>
      <sheetName val="DS-nop T12.03"/>
      <sheetName val="DS nop quý IV"/>
      <sheetName val="DS nop quý IV.04"/>
      <sheetName val="DSnop quý III.04"/>
      <sheetName val="DSnop quý II.04"/>
      <sheetName val="DSnop quý I.04"/>
      <sheetName val="DS-nop T11.03"/>
      <sheetName val="ManhԀ_x0000__x0000__x0000_Ȁ"/>
      <sheetName val="DãtDao"/>
      <sheetName val="TH C_x0017_O"/>
      <sheetName val="KLãCONG TO"/>
      <sheetName val="TH DZ0,t"/>
      <sheetName val="CT THAO EO"/>
      <sheetName val="ÈL_dak_Lap_dat"/>
      <sheetName val="PTDG_x0006__x0000__x0000_DGTHDC_x0002__x0000__x0000_GM_x0003__x0000__x0000_GVL_x0003__x0000__x0000_GN@_x0004_"/>
      <sheetName val="thau.xls]SAM OTO 1100-20 DN"/>
      <sheetName val="toketoanCLD MSTS"/>
      <sheetName val="Manh︀ᇕ԰_x0000_缀"/>
      <sheetName val="ManhԀ_x0000__x0000__x0000_"/>
      <sheetName val="PTDG_x0006__x0000_DGTHDC_x0002__x0000_GM_x0003__x0000_GVL_x0003__x0000_GN@_x0004__x0000_DKT"/>
      <sheetName val="Manh?_x0000__x0000__x0000_?"/>
      <sheetName val="Manh԰"/>
      <sheetName val="TH MUONG_x0007__x0000__x0000_Sheet24_x0007__x0000__x0000_heet25_x0007__x0000__x0000_"/>
      <sheetName val="Manh???_x0000_?"/>
      <sheetName val="Manh?"/>
      <sheetName val="S-SKTM"/>
      <sheetName val="S-BDMTK"/>
      <sheetName val="SQTM"/>
      <sheetName val="SNKTT"/>
      <sheetName val="BCDTKKT"/>
      <sheetName val="BCKQHDKD"/>
      <sheetName val="TGTGTDKT"/>
      <sheetName val="SOCAI"/>
      <sheetName val="????????_x0012_???????"/>
      <sheetName val="DGchitiet "/>
      <sheetName val="MTP"/>
      <sheetName val="Don_giI&lt;_x0000__x0000_J&lt;"/>
      <sheetName val="_x001f__x0000__x0000__x0000__x0000__x0000__x0000__x0000__x0000__x0000__x0000__x0000__x0016__x0000__x0000__x0000__x0000__x0000__x0015_6_x0001__x0017_ö_x0003__x0000__x0000__x001a_Ö _x0000_"/>
      <sheetName val="DINH MUC"/>
      <sheetName val="A301"/>
      <sheetName val="cc"/>
      <sheetName val="TH헾】_x0005__x0000_"/>
      <sheetName val="SUA`BOT RILAC NGOT"/>
      <sheetName val="Chiet_ténh_don_gia"/>
      <sheetName val="tram0x25"/>
      <sheetName val="?hi_tiet_cot_pha"/>
      <sheetName val="Tr? n?"/>
      <sheetName val="Nh?p"/>
      <sheetName val="CL_x0017_181"/>
      <sheetName val="DANHPHAP"/>
      <sheetName val="Gia_thau"/>
      <sheetName val="T T CL VC DZ 22"/>
      <sheetName val="PTCT"/>
      <sheetName val="Define finishing"/>
      <sheetName val="thang 1"/>
      <sheetName val="THANG 3"/>
      <sheetName val="MT"/>
      <sheetName val="th"/>
      <sheetName val="HDCT"/>
      <sheetName val="HDBT"/>
      <sheetName val="2003"/>
      <sheetName val="LK"/>
      <sheetName val="CHO"/>
      <sheetName val="NDU"/>
      <sheetName val="MAU"/>
      <sheetName val="LMC"/>
      <sheetName val="LG CT"/>
      <sheetName val="UBDS"/>
      <sheetName val="TH-TL"/>
      <sheetName val="UB-TL"/>
      <sheetName val="GDTX"/>
      <sheetName val="AN"/>
      <sheetName val="HH"/>
      <sheetName val="H-TR"/>
      <sheetName val="C.CA"/>
      <sheetName val="C.XANG"/>
      <sheetName val="XS"/>
      <sheetName val="BH"/>
      <sheetName val="[Gia_$hau.xls_x0005_CL6463"/>
      <sheetName val="Soî"/>
      <sheetName val="THANG1_2004"/>
      <sheetName val="QBINH"/>
      <sheetName val="QTRI"/>
      <sheetName val="DNANG"/>
      <sheetName val="QNAM"/>
      <sheetName val="QNGAI"/>
      <sheetName val="BDINH"/>
      <sheetName val="PYEN"/>
      <sheetName val="KHOA"/>
      <sheetName val="GLAI"/>
      <sheetName val="KTUM"/>
      <sheetName val="DLAK"/>
      <sheetName val="CQUAN"/>
      <sheetName val="TND"/>
      <sheetName val="TKD"/>
      <sheetName val="NTHON"/>
      <sheetName val="MTINH"/>
      <sheetName val="CODIEN"/>
      <sheetName val="VTU"/>
      <sheetName val="LUOI"/>
      <sheetName val="VUANHO"/>
      <sheetName val="VIEN"/>
      <sheetName val="KSAN"/>
      <sheetName val="Thang2_2004"/>
      <sheetName val="BG SUNNY 10İg"/>
      <sheetName val="ACQUY 50 A_x0000_ȝ"/>
      <sheetName val="T1"/>
      <sheetName val="Tinh__x0003_T__x0003__x0000_o_dat"/>
      <sheetName val="Manh?_x0000__x0000__x0000_?_x0000_"/>
      <sheetName val="ManhԀ_x0000__x0000__x0000_Ȁ_x0000_"/>
      <sheetName val="Manh?_x0000_?"/>
      <sheetName val="TH MUONG_x0007__x0000_Sheet24_x0007__x0000_heet25_x0007__x0000_"/>
      <sheetName val="Manh?_x0000_?_x0000_"/>
      <sheetName val="Chi_tiet_gm"/>
      <sheetName val="CL28&quot;8"/>
      <sheetName val="tbam3x25"/>
      <sheetName val="`p1p"/>
      <sheetName val="CT35"/>
    </sheetNames>
    <sheetDataSet>
      <sheetData sheetId="0"/>
      <sheetData sheetId="1" refreshError="1">
        <row r="6">
          <cell r="C6">
            <v>1.5644349070100143</v>
          </cell>
        </row>
        <row r="19">
          <cell r="C19">
            <v>8761.9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 refreshError="1"/>
      <sheetData sheetId="347" refreshError="1"/>
      <sheetData sheetId="348" refreshError="1"/>
      <sheetData sheetId="349"/>
      <sheetData sheetId="350"/>
      <sheetData sheetId="351"/>
      <sheetData sheetId="352"/>
      <sheetData sheetId="353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/>
      <sheetData sheetId="363"/>
      <sheetData sheetId="364"/>
      <sheetData sheetId="365"/>
      <sheetData sheetId="366" refreshError="1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 refreshError="1"/>
      <sheetData sheetId="504"/>
      <sheetData sheetId="505" refreshError="1"/>
      <sheetData sheetId="506"/>
      <sheetData sheetId="507" refreshError="1"/>
      <sheetData sheetId="508" refreshError="1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 refreshError="1"/>
      <sheetData sheetId="521" refreshError="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 refreshError="1"/>
      <sheetData sheetId="54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/>
      <sheetData sheetId="608"/>
      <sheetData sheetId="609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/>
      <sheetData sheetId="630"/>
      <sheetData sheetId="631"/>
      <sheetData sheetId="632"/>
      <sheetData sheetId="633"/>
      <sheetData sheetId="634" refreshError="1"/>
      <sheetData sheetId="635"/>
      <sheetData sheetId="636" refreshError="1"/>
      <sheetData sheetId="637" refreshError="1"/>
      <sheetData sheetId="638" refreshError="1"/>
      <sheetData sheetId="639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 refreshError="1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/>
      <sheetData sheetId="697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-Q1,Q2,01"/>
      <sheetName val="BCCTQT-XLD4"/>
      <sheetName val="BCQT-TTD1"/>
      <sheetName val="CT-chuacoDT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XL4Poppy"/>
      <sheetName val="Du_lie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Đ hỗ trợ NC 2017"/>
      <sheetName val="XL4Test5"/>
      <sheetName val="Sheet1"/>
      <sheetName val="KH-Q1,Q2,01"/>
    </sheet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3"/>
  <sheetViews>
    <sheetView tabSelected="1" zoomScale="85" zoomScaleNormal="85" workbookViewId="0">
      <selection activeCell="A4" sqref="A4:J4"/>
    </sheetView>
  </sheetViews>
  <sheetFormatPr defaultColWidth="9" defaultRowHeight="15.6"/>
  <cols>
    <col min="1" max="1" width="4.7265625" style="134" customWidth="1"/>
    <col min="2" max="2" width="41.1796875" style="134" customWidth="1"/>
    <col min="3" max="3" width="11" style="134" bestFit="1" customWidth="1"/>
    <col min="4" max="4" width="8.453125" style="134" customWidth="1"/>
    <col min="5" max="5" width="11.81640625" style="134" customWidth="1"/>
    <col min="6" max="6" width="11.26953125" style="134" customWidth="1"/>
    <col min="7" max="7" width="13.36328125" style="134" customWidth="1"/>
    <col min="8" max="8" width="10.453125" style="134" customWidth="1"/>
    <col min="9" max="9" width="11.7265625" style="134" customWidth="1"/>
    <col min="10" max="10" width="10.08984375" style="133" customWidth="1"/>
    <col min="11" max="63" width="28.6328125" style="133" customWidth="1"/>
    <col min="64" max="256" width="9" style="134"/>
    <col min="257" max="257" width="4.7265625" style="134" customWidth="1"/>
    <col min="258" max="258" width="41.1796875" style="134" customWidth="1"/>
    <col min="259" max="259" width="11" style="134" bestFit="1" customWidth="1"/>
    <col min="260" max="260" width="8.453125" style="134" customWidth="1"/>
    <col min="261" max="261" width="11.81640625" style="134" customWidth="1"/>
    <col min="262" max="262" width="11.26953125" style="134" customWidth="1"/>
    <col min="263" max="263" width="13.36328125" style="134" customWidth="1"/>
    <col min="264" max="264" width="10.453125" style="134" customWidth="1"/>
    <col min="265" max="265" width="11.7265625" style="134" customWidth="1"/>
    <col min="266" max="266" width="10.08984375" style="134" customWidth="1"/>
    <col min="267" max="319" width="28.6328125" style="134" customWidth="1"/>
    <col min="320" max="512" width="9" style="134"/>
    <col min="513" max="513" width="4.7265625" style="134" customWidth="1"/>
    <col min="514" max="514" width="41.1796875" style="134" customWidth="1"/>
    <col min="515" max="515" width="11" style="134" bestFit="1" customWidth="1"/>
    <col min="516" max="516" width="8.453125" style="134" customWidth="1"/>
    <col min="517" max="517" width="11.81640625" style="134" customWidth="1"/>
    <col min="518" max="518" width="11.26953125" style="134" customWidth="1"/>
    <col min="519" max="519" width="13.36328125" style="134" customWidth="1"/>
    <col min="520" max="520" width="10.453125" style="134" customWidth="1"/>
    <col min="521" max="521" width="11.7265625" style="134" customWidth="1"/>
    <col min="522" max="522" width="10.08984375" style="134" customWidth="1"/>
    <col min="523" max="575" width="28.6328125" style="134" customWidth="1"/>
    <col min="576" max="768" width="9" style="134"/>
    <col min="769" max="769" width="4.7265625" style="134" customWidth="1"/>
    <col min="770" max="770" width="41.1796875" style="134" customWidth="1"/>
    <col min="771" max="771" width="11" style="134" bestFit="1" customWidth="1"/>
    <col min="772" max="772" width="8.453125" style="134" customWidth="1"/>
    <col min="773" max="773" width="11.81640625" style="134" customWidth="1"/>
    <col min="774" max="774" width="11.26953125" style="134" customWidth="1"/>
    <col min="775" max="775" width="13.36328125" style="134" customWidth="1"/>
    <col min="776" max="776" width="10.453125" style="134" customWidth="1"/>
    <col min="777" max="777" width="11.7265625" style="134" customWidth="1"/>
    <col min="778" max="778" width="10.08984375" style="134" customWidth="1"/>
    <col min="779" max="831" width="28.6328125" style="134" customWidth="1"/>
    <col min="832" max="1024" width="9" style="134"/>
    <col min="1025" max="1025" width="4.7265625" style="134" customWidth="1"/>
    <col min="1026" max="1026" width="41.1796875" style="134" customWidth="1"/>
    <col min="1027" max="1027" width="11" style="134" bestFit="1" customWidth="1"/>
    <col min="1028" max="1028" width="8.453125" style="134" customWidth="1"/>
    <col min="1029" max="1029" width="11.81640625" style="134" customWidth="1"/>
    <col min="1030" max="1030" width="11.26953125" style="134" customWidth="1"/>
    <col min="1031" max="1031" width="13.36328125" style="134" customWidth="1"/>
    <col min="1032" max="1032" width="10.453125" style="134" customWidth="1"/>
    <col min="1033" max="1033" width="11.7265625" style="134" customWidth="1"/>
    <col min="1034" max="1034" width="10.08984375" style="134" customWidth="1"/>
    <col min="1035" max="1087" width="28.6328125" style="134" customWidth="1"/>
    <col min="1088" max="1280" width="9" style="134"/>
    <col min="1281" max="1281" width="4.7265625" style="134" customWidth="1"/>
    <col min="1282" max="1282" width="41.1796875" style="134" customWidth="1"/>
    <col min="1283" max="1283" width="11" style="134" bestFit="1" customWidth="1"/>
    <col min="1284" max="1284" width="8.453125" style="134" customWidth="1"/>
    <col min="1285" max="1285" width="11.81640625" style="134" customWidth="1"/>
    <col min="1286" max="1286" width="11.26953125" style="134" customWidth="1"/>
    <col min="1287" max="1287" width="13.36328125" style="134" customWidth="1"/>
    <col min="1288" max="1288" width="10.453125" style="134" customWidth="1"/>
    <col min="1289" max="1289" width="11.7265625" style="134" customWidth="1"/>
    <col min="1290" max="1290" width="10.08984375" style="134" customWidth="1"/>
    <col min="1291" max="1343" width="28.6328125" style="134" customWidth="1"/>
    <col min="1344" max="1536" width="9" style="134"/>
    <col min="1537" max="1537" width="4.7265625" style="134" customWidth="1"/>
    <col min="1538" max="1538" width="41.1796875" style="134" customWidth="1"/>
    <col min="1539" max="1539" width="11" style="134" bestFit="1" customWidth="1"/>
    <col min="1540" max="1540" width="8.453125" style="134" customWidth="1"/>
    <col min="1541" max="1541" width="11.81640625" style="134" customWidth="1"/>
    <col min="1542" max="1542" width="11.26953125" style="134" customWidth="1"/>
    <col min="1543" max="1543" width="13.36328125" style="134" customWidth="1"/>
    <col min="1544" max="1544" width="10.453125" style="134" customWidth="1"/>
    <col min="1545" max="1545" width="11.7265625" style="134" customWidth="1"/>
    <col min="1546" max="1546" width="10.08984375" style="134" customWidth="1"/>
    <col min="1547" max="1599" width="28.6328125" style="134" customWidth="1"/>
    <col min="1600" max="1792" width="9" style="134"/>
    <col min="1793" max="1793" width="4.7265625" style="134" customWidth="1"/>
    <col min="1794" max="1794" width="41.1796875" style="134" customWidth="1"/>
    <col min="1795" max="1795" width="11" style="134" bestFit="1" customWidth="1"/>
    <col min="1796" max="1796" width="8.453125" style="134" customWidth="1"/>
    <col min="1797" max="1797" width="11.81640625" style="134" customWidth="1"/>
    <col min="1798" max="1798" width="11.26953125" style="134" customWidth="1"/>
    <col min="1799" max="1799" width="13.36328125" style="134" customWidth="1"/>
    <col min="1800" max="1800" width="10.453125" style="134" customWidth="1"/>
    <col min="1801" max="1801" width="11.7265625" style="134" customWidth="1"/>
    <col min="1802" max="1802" width="10.08984375" style="134" customWidth="1"/>
    <col min="1803" max="1855" width="28.6328125" style="134" customWidth="1"/>
    <col min="1856" max="2048" width="9" style="134"/>
    <col min="2049" max="2049" width="4.7265625" style="134" customWidth="1"/>
    <col min="2050" max="2050" width="41.1796875" style="134" customWidth="1"/>
    <col min="2051" max="2051" width="11" style="134" bestFit="1" customWidth="1"/>
    <col min="2052" max="2052" width="8.453125" style="134" customWidth="1"/>
    <col min="2053" max="2053" width="11.81640625" style="134" customWidth="1"/>
    <col min="2054" max="2054" width="11.26953125" style="134" customWidth="1"/>
    <col min="2055" max="2055" width="13.36328125" style="134" customWidth="1"/>
    <col min="2056" max="2056" width="10.453125" style="134" customWidth="1"/>
    <col min="2057" max="2057" width="11.7265625" style="134" customWidth="1"/>
    <col min="2058" max="2058" width="10.08984375" style="134" customWidth="1"/>
    <col min="2059" max="2111" width="28.6328125" style="134" customWidth="1"/>
    <col min="2112" max="2304" width="9" style="134"/>
    <col min="2305" max="2305" width="4.7265625" style="134" customWidth="1"/>
    <col min="2306" max="2306" width="41.1796875" style="134" customWidth="1"/>
    <col min="2307" max="2307" width="11" style="134" bestFit="1" customWidth="1"/>
    <col min="2308" max="2308" width="8.453125" style="134" customWidth="1"/>
    <col min="2309" max="2309" width="11.81640625" style="134" customWidth="1"/>
    <col min="2310" max="2310" width="11.26953125" style="134" customWidth="1"/>
    <col min="2311" max="2311" width="13.36328125" style="134" customWidth="1"/>
    <col min="2312" max="2312" width="10.453125" style="134" customWidth="1"/>
    <col min="2313" max="2313" width="11.7265625" style="134" customWidth="1"/>
    <col min="2314" max="2314" width="10.08984375" style="134" customWidth="1"/>
    <col min="2315" max="2367" width="28.6328125" style="134" customWidth="1"/>
    <col min="2368" max="2560" width="9" style="134"/>
    <col min="2561" max="2561" width="4.7265625" style="134" customWidth="1"/>
    <col min="2562" max="2562" width="41.1796875" style="134" customWidth="1"/>
    <col min="2563" max="2563" width="11" style="134" bestFit="1" customWidth="1"/>
    <col min="2564" max="2564" width="8.453125" style="134" customWidth="1"/>
    <col min="2565" max="2565" width="11.81640625" style="134" customWidth="1"/>
    <col min="2566" max="2566" width="11.26953125" style="134" customWidth="1"/>
    <col min="2567" max="2567" width="13.36328125" style="134" customWidth="1"/>
    <col min="2568" max="2568" width="10.453125" style="134" customWidth="1"/>
    <col min="2569" max="2569" width="11.7265625" style="134" customWidth="1"/>
    <col min="2570" max="2570" width="10.08984375" style="134" customWidth="1"/>
    <col min="2571" max="2623" width="28.6328125" style="134" customWidth="1"/>
    <col min="2624" max="2816" width="9" style="134"/>
    <col min="2817" max="2817" width="4.7265625" style="134" customWidth="1"/>
    <col min="2818" max="2818" width="41.1796875" style="134" customWidth="1"/>
    <col min="2819" max="2819" width="11" style="134" bestFit="1" customWidth="1"/>
    <col min="2820" max="2820" width="8.453125" style="134" customWidth="1"/>
    <col min="2821" max="2821" width="11.81640625" style="134" customWidth="1"/>
    <col min="2822" max="2822" width="11.26953125" style="134" customWidth="1"/>
    <col min="2823" max="2823" width="13.36328125" style="134" customWidth="1"/>
    <col min="2824" max="2824" width="10.453125" style="134" customWidth="1"/>
    <col min="2825" max="2825" width="11.7265625" style="134" customWidth="1"/>
    <col min="2826" max="2826" width="10.08984375" style="134" customWidth="1"/>
    <col min="2827" max="2879" width="28.6328125" style="134" customWidth="1"/>
    <col min="2880" max="3072" width="9" style="134"/>
    <col min="3073" max="3073" width="4.7265625" style="134" customWidth="1"/>
    <col min="3074" max="3074" width="41.1796875" style="134" customWidth="1"/>
    <col min="3075" max="3075" width="11" style="134" bestFit="1" customWidth="1"/>
    <col min="3076" max="3076" width="8.453125" style="134" customWidth="1"/>
    <col min="3077" max="3077" width="11.81640625" style="134" customWidth="1"/>
    <col min="3078" max="3078" width="11.26953125" style="134" customWidth="1"/>
    <col min="3079" max="3079" width="13.36328125" style="134" customWidth="1"/>
    <col min="3080" max="3080" width="10.453125" style="134" customWidth="1"/>
    <col min="3081" max="3081" width="11.7265625" style="134" customWidth="1"/>
    <col min="3082" max="3082" width="10.08984375" style="134" customWidth="1"/>
    <col min="3083" max="3135" width="28.6328125" style="134" customWidth="1"/>
    <col min="3136" max="3328" width="9" style="134"/>
    <col min="3329" max="3329" width="4.7265625" style="134" customWidth="1"/>
    <col min="3330" max="3330" width="41.1796875" style="134" customWidth="1"/>
    <col min="3331" max="3331" width="11" style="134" bestFit="1" customWidth="1"/>
    <col min="3332" max="3332" width="8.453125" style="134" customWidth="1"/>
    <col min="3333" max="3333" width="11.81640625" style="134" customWidth="1"/>
    <col min="3334" max="3334" width="11.26953125" style="134" customWidth="1"/>
    <col min="3335" max="3335" width="13.36328125" style="134" customWidth="1"/>
    <col min="3336" max="3336" width="10.453125" style="134" customWidth="1"/>
    <col min="3337" max="3337" width="11.7265625" style="134" customWidth="1"/>
    <col min="3338" max="3338" width="10.08984375" style="134" customWidth="1"/>
    <col min="3339" max="3391" width="28.6328125" style="134" customWidth="1"/>
    <col min="3392" max="3584" width="9" style="134"/>
    <col min="3585" max="3585" width="4.7265625" style="134" customWidth="1"/>
    <col min="3586" max="3586" width="41.1796875" style="134" customWidth="1"/>
    <col min="3587" max="3587" width="11" style="134" bestFit="1" customWidth="1"/>
    <col min="3588" max="3588" width="8.453125" style="134" customWidth="1"/>
    <col min="3589" max="3589" width="11.81640625" style="134" customWidth="1"/>
    <col min="3590" max="3590" width="11.26953125" style="134" customWidth="1"/>
    <col min="3591" max="3591" width="13.36328125" style="134" customWidth="1"/>
    <col min="3592" max="3592" width="10.453125" style="134" customWidth="1"/>
    <col min="3593" max="3593" width="11.7265625" style="134" customWidth="1"/>
    <col min="3594" max="3594" width="10.08984375" style="134" customWidth="1"/>
    <col min="3595" max="3647" width="28.6328125" style="134" customWidth="1"/>
    <col min="3648" max="3840" width="9" style="134"/>
    <col min="3841" max="3841" width="4.7265625" style="134" customWidth="1"/>
    <col min="3842" max="3842" width="41.1796875" style="134" customWidth="1"/>
    <col min="3843" max="3843" width="11" style="134" bestFit="1" customWidth="1"/>
    <col min="3844" max="3844" width="8.453125" style="134" customWidth="1"/>
    <col min="3845" max="3845" width="11.81640625" style="134" customWidth="1"/>
    <col min="3846" max="3846" width="11.26953125" style="134" customWidth="1"/>
    <col min="3847" max="3847" width="13.36328125" style="134" customWidth="1"/>
    <col min="3848" max="3848" width="10.453125" style="134" customWidth="1"/>
    <col min="3849" max="3849" width="11.7265625" style="134" customWidth="1"/>
    <col min="3850" max="3850" width="10.08984375" style="134" customWidth="1"/>
    <col min="3851" max="3903" width="28.6328125" style="134" customWidth="1"/>
    <col min="3904" max="4096" width="9" style="134"/>
    <col min="4097" max="4097" width="4.7265625" style="134" customWidth="1"/>
    <col min="4098" max="4098" width="41.1796875" style="134" customWidth="1"/>
    <col min="4099" max="4099" width="11" style="134" bestFit="1" customWidth="1"/>
    <col min="4100" max="4100" width="8.453125" style="134" customWidth="1"/>
    <col min="4101" max="4101" width="11.81640625" style="134" customWidth="1"/>
    <col min="4102" max="4102" width="11.26953125" style="134" customWidth="1"/>
    <col min="4103" max="4103" width="13.36328125" style="134" customWidth="1"/>
    <col min="4104" max="4104" width="10.453125" style="134" customWidth="1"/>
    <col min="4105" max="4105" width="11.7265625" style="134" customWidth="1"/>
    <col min="4106" max="4106" width="10.08984375" style="134" customWidth="1"/>
    <col min="4107" max="4159" width="28.6328125" style="134" customWidth="1"/>
    <col min="4160" max="4352" width="9" style="134"/>
    <col min="4353" max="4353" width="4.7265625" style="134" customWidth="1"/>
    <col min="4354" max="4354" width="41.1796875" style="134" customWidth="1"/>
    <col min="4355" max="4355" width="11" style="134" bestFit="1" customWidth="1"/>
    <col min="4356" max="4356" width="8.453125" style="134" customWidth="1"/>
    <col min="4357" max="4357" width="11.81640625" style="134" customWidth="1"/>
    <col min="4358" max="4358" width="11.26953125" style="134" customWidth="1"/>
    <col min="4359" max="4359" width="13.36328125" style="134" customWidth="1"/>
    <col min="4360" max="4360" width="10.453125" style="134" customWidth="1"/>
    <col min="4361" max="4361" width="11.7265625" style="134" customWidth="1"/>
    <col min="4362" max="4362" width="10.08984375" style="134" customWidth="1"/>
    <col min="4363" max="4415" width="28.6328125" style="134" customWidth="1"/>
    <col min="4416" max="4608" width="9" style="134"/>
    <col min="4609" max="4609" width="4.7265625" style="134" customWidth="1"/>
    <col min="4610" max="4610" width="41.1796875" style="134" customWidth="1"/>
    <col min="4611" max="4611" width="11" style="134" bestFit="1" customWidth="1"/>
    <col min="4612" max="4612" width="8.453125" style="134" customWidth="1"/>
    <col min="4613" max="4613" width="11.81640625" style="134" customWidth="1"/>
    <col min="4614" max="4614" width="11.26953125" style="134" customWidth="1"/>
    <col min="4615" max="4615" width="13.36328125" style="134" customWidth="1"/>
    <col min="4616" max="4616" width="10.453125" style="134" customWidth="1"/>
    <col min="4617" max="4617" width="11.7265625" style="134" customWidth="1"/>
    <col min="4618" max="4618" width="10.08984375" style="134" customWidth="1"/>
    <col min="4619" max="4671" width="28.6328125" style="134" customWidth="1"/>
    <col min="4672" max="4864" width="9" style="134"/>
    <col min="4865" max="4865" width="4.7265625" style="134" customWidth="1"/>
    <col min="4866" max="4866" width="41.1796875" style="134" customWidth="1"/>
    <col min="4867" max="4867" width="11" style="134" bestFit="1" customWidth="1"/>
    <col min="4868" max="4868" width="8.453125" style="134" customWidth="1"/>
    <col min="4869" max="4869" width="11.81640625" style="134" customWidth="1"/>
    <col min="4870" max="4870" width="11.26953125" style="134" customWidth="1"/>
    <col min="4871" max="4871" width="13.36328125" style="134" customWidth="1"/>
    <col min="4872" max="4872" width="10.453125" style="134" customWidth="1"/>
    <col min="4873" max="4873" width="11.7265625" style="134" customWidth="1"/>
    <col min="4874" max="4874" width="10.08984375" style="134" customWidth="1"/>
    <col min="4875" max="4927" width="28.6328125" style="134" customWidth="1"/>
    <col min="4928" max="5120" width="9" style="134"/>
    <col min="5121" max="5121" width="4.7265625" style="134" customWidth="1"/>
    <col min="5122" max="5122" width="41.1796875" style="134" customWidth="1"/>
    <col min="5123" max="5123" width="11" style="134" bestFit="1" customWidth="1"/>
    <col min="5124" max="5124" width="8.453125" style="134" customWidth="1"/>
    <col min="5125" max="5125" width="11.81640625" style="134" customWidth="1"/>
    <col min="5126" max="5126" width="11.26953125" style="134" customWidth="1"/>
    <col min="5127" max="5127" width="13.36328125" style="134" customWidth="1"/>
    <col min="5128" max="5128" width="10.453125" style="134" customWidth="1"/>
    <col min="5129" max="5129" width="11.7265625" style="134" customWidth="1"/>
    <col min="5130" max="5130" width="10.08984375" style="134" customWidth="1"/>
    <col min="5131" max="5183" width="28.6328125" style="134" customWidth="1"/>
    <col min="5184" max="5376" width="9" style="134"/>
    <col min="5377" max="5377" width="4.7265625" style="134" customWidth="1"/>
    <col min="5378" max="5378" width="41.1796875" style="134" customWidth="1"/>
    <col min="5379" max="5379" width="11" style="134" bestFit="1" customWidth="1"/>
    <col min="5380" max="5380" width="8.453125" style="134" customWidth="1"/>
    <col min="5381" max="5381" width="11.81640625" style="134" customWidth="1"/>
    <col min="5382" max="5382" width="11.26953125" style="134" customWidth="1"/>
    <col min="5383" max="5383" width="13.36328125" style="134" customWidth="1"/>
    <col min="5384" max="5384" width="10.453125" style="134" customWidth="1"/>
    <col min="5385" max="5385" width="11.7265625" style="134" customWidth="1"/>
    <col min="5386" max="5386" width="10.08984375" style="134" customWidth="1"/>
    <col min="5387" max="5439" width="28.6328125" style="134" customWidth="1"/>
    <col min="5440" max="5632" width="9" style="134"/>
    <col min="5633" max="5633" width="4.7265625" style="134" customWidth="1"/>
    <col min="5634" max="5634" width="41.1796875" style="134" customWidth="1"/>
    <col min="5635" max="5635" width="11" style="134" bestFit="1" customWidth="1"/>
    <col min="5636" max="5636" width="8.453125" style="134" customWidth="1"/>
    <col min="5637" max="5637" width="11.81640625" style="134" customWidth="1"/>
    <col min="5638" max="5638" width="11.26953125" style="134" customWidth="1"/>
    <col min="5639" max="5639" width="13.36328125" style="134" customWidth="1"/>
    <col min="5640" max="5640" width="10.453125" style="134" customWidth="1"/>
    <col min="5641" max="5641" width="11.7265625" style="134" customWidth="1"/>
    <col min="5642" max="5642" width="10.08984375" style="134" customWidth="1"/>
    <col min="5643" max="5695" width="28.6328125" style="134" customWidth="1"/>
    <col min="5696" max="5888" width="9" style="134"/>
    <col min="5889" max="5889" width="4.7265625" style="134" customWidth="1"/>
    <col min="5890" max="5890" width="41.1796875" style="134" customWidth="1"/>
    <col min="5891" max="5891" width="11" style="134" bestFit="1" customWidth="1"/>
    <col min="5892" max="5892" width="8.453125" style="134" customWidth="1"/>
    <col min="5893" max="5893" width="11.81640625" style="134" customWidth="1"/>
    <col min="5894" max="5894" width="11.26953125" style="134" customWidth="1"/>
    <col min="5895" max="5895" width="13.36328125" style="134" customWidth="1"/>
    <col min="5896" max="5896" width="10.453125" style="134" customWidth="1"/>
    <col min="5897" max="5897" width="11.7265625" style="134" customWidth="1"/>
    <col min="5898" max="5898" width="10.08984375" style="134" customWidth="1"/>
    <col min="5899" max="5951" width="28.6328125" style="134" customWidth="1"/>
    <col min="5952" max="6144" width="9" style="134"/>
    <col min="6145" max="6145" width="4.7265625" style="134" customWidth="1"/>
    <col min="6146" max="6146" width="41.1796875" style="134" customWidth="1"/>
    <col min="6147" max="6147" width="11" style="134" bestFit="1" customWidth="1"/>
    <col min="6148" max="6148" width="8.453125" style="134" customWidth="1"/>
    <col min="6149" max="6149" width="11.81640625" style="134" customWidth="1"/>
    <col min="6150" max="6150" width="11.26953125" style="134" customWidth="1"/>
    <col min="6151" max="6151" width="13.36328125" style="134" customWidth="1"/>
    <col min="6152" max="6152" width="10.453125" style="134" customWidth="1"/>
    <col min="6153" max="6153" width="11.7265625" style="134" customWidth="1"/>
    <col min="6154" max="6154" width="10.08984375" style="134" customWidth="1"/>
    <col min="6155" max="6207" width="28.6328125" style="134" customWidth="1"/>
    <col min="6208" max="6400" width="9" style="134"/>
    <col min="6401" max="6401" width="4.7265625" style="134" customWidth="1"/>
    <col min="6402" max="6402" width="41.1796875" style="134" customWidth="1"/>
    <col min="6403" max="6403" width="11" style="134" bestFit="1" customWidth="1"/>
    <col min="6404" max="6404" width="8.453125" style="134" customWidth="1"/>
    <col min="6405" max="6405" width="11.81640625" style="134" customWidth="1"/>
    <col min="6406" max="6406" width="11.26953125" style="134" customWidth="1"/>
    <col min="6407" max="6407" width="13.36328125" style="134" customWidth="1"/>
    <col min="6408" max="6408" width="10.453125" style="134" customWidth="1"/>
    <col min="6409" max="6409" width="11.7265625" style="134" customWidth="1"/>
    <col min="6410" max="6410" width="10.08984375" style="134" customWidth="1"/>
    <col min="6411" max="6463" width="28.6328125" style="134" customWidth="1"/>
    <col min="6464" max="6656" width="9" style="134"/>
    <col min="6657" max="6657" width="4.7265625" style="134" customWidth="1"/>
    <col min="6658" max="6658" width="41.1796875" style="134" customWidth="1"/>
    <col min="6659" max="6659" width="11" style="134" bestFit="1" customWidth="1"/>
    <col min="6660" max="6660" width="8.453125" style="134" customWidth="1"/>
    <col min="6661" max="6661" width="11.81640625" style="134" customWidth="1"/>
    <col min="6662" max="6662" width="11.26953125" style="134" customWidth="1"/>
    <col min="6663" max="6663" width="13.36328125" style="134" customWidth="1"/>
    <col min="6664" max="6664" width="10.453125" style="134" customWidth="1"/>
    <col min="6665" max="6665" width="11.7265625" style="134" customWidth="1"/>
    <col min="6666" max="6666" width="10.08984375" style="134" customWidth="1"/>
    <col min="6667" max="6719" width="28.6328125" style="134" customWidth="1"/>
    <col min="6720" max="6912" width="9" style="134"/>
    <col min="6913" max="6913" width="4.7265625" style="134" customWidth="1"/>
    <col min="6914" max="6914" width="41.1796875" style="134" customWidth="1"/>
    <col min="6915" max="6915" width="11" style="134" bestFit="1" customWidth="1"/>
    <col min="6916" max="6916" width="8.453125" style="134" customWidth="1"/>
    <col min="6917" max="6917" width="11.81640625" style="134" customWidth="1"/>
    <col min="6918" max="6918" width="11.26953125" style="134" customWidth="1"/>
    <col min="6919" max="6919" width="13.36328125" style="134" customWidth="1"/>
    <col min="6920" max="6920" width="10.453125" style="134" customWidth="1"/>
    <col min="6921" max="6921" width="11.7265625" style="134" customWidth="1"/>
    <col min="6922" max="6922" width="10.08984375" style="134" customWidth="1"/>
    <col min="6923" max="6975" width="28.6328125" style="134" customWidth="1"/>
    <col min="6976" max="7168" width="9" style="134"/>
    <col min="7169" max="7169" width="4.7265625" style="134" customWidth="1"/>
    <col min="7170" max="7170" width="41.1796875" style="134" customWidth="1"/>
    <col min="7171" max="7171" width="11" style="134" bestFit="1" customWidth="1"/>
    <col min="7172" max="7172" width="8.453125" style="134" customWidth="1"/>
    <col min="7173" max="7173" width="11.81640625" style="134" customWidth="1"/>
    <col min="7174" max="7174" width="11.26953125" style="134" customWidth="1"/>
    <col min="7175" max="7175" width="13.36328125" style="134" customWidth="1"/>
    <col min="7176" max="7176" width="10.453125" style="134" customWidth="1"/>
    <col min="7177" max="7177" width="11.7265625" style="134" customWidth="1"/>
    <col min="7178" max="7178" width="10.08984375" style="134" customWidth="1"/>
    <col min="7179" max="7231" width="28.6328125" style="134" customWidth="1"/>
    <col min="7232" max="7424" width="9" style="134"/>
    <col min="7425" max="7425" width="4.7265625" style="134" customWidth="1"/>
    <col min="7426" max="7426" width="41.1796875" style="134" customWidth="1"/>
    <col min="7427" max="7427" width="11" style="134" bestFit="1" customWidth="1"/>
    <col min="7428" max="7428" width="8.453125" style="134" customWidth="1"/>
    <col min="7429" max="7429" width="11.81640625" style="134" customWidth="1"/>
    <col min="7430" max="7430" width="11.26953125" style="134" customWidth="1"/>
    <col min="7431" max="7431" width="13.36328125" style="134" customWidth="1"/>
    <col min="7432" max="7432" width="10.453125" style="134" customWidth="1"/>
    <col min="7433" max="7433" width="11.7265625" style="134" customWidth="1"/>
    <col min="7434" max="7434" width="10.08984375" style="134" customWidth="1"/>
    <col min="7435" max="7487" width="28.6328125" style="134" customWidth="1"/>
    <col min="7488" max="7680" width="9" style="134"/>
    <col min="7681" max="7681" width="4.7265625" style="134" customWidth="1"/>
    <col min="7682" max="7682" width="41.1796875" style="134" customWidth="1"/>
    <col min="7683" max="7683" width="11" style="134" bestFit="1" customWidth="1"/>
    <col min="7684" max="7684" width="8.453125" style="134" customWidth="1"/>
    <col min="7685" max="7685" width="11.81640625" style="134" customWidth="1"/>
    <col min="7686" max="7686" width="11.26953125" style="134" customWidth="1"/>
    <col min="7687" max="7687" width="13.36328125" style="134" customWidth="1"/>
    <col min="7688" max="7688" width="10.453125" style="134" customWidth="1"/>
    <col min="7689" max="7689" width="11.7265625" style="134" customWidth="1"/>
    <col min="7690" max="7690" width="10.08984375" style="134" customWidth="1"/>
    <col min="7691" max="7743" width="28.6328125" style="134" customWidth="1"/>
    <col min="7744" max="7936" width="9" style="134"/>
    <col min="7937" max="7937" width="4.7265625" style="134" customWidth="1"/>
    <col min="7938" max="7938" width="41.1796875" style="134" customWidth="1"/>
    <col min="7939" max="7939" width="11" style="134" bestFit="1" customWidth="1"/>
    <col min="7940" max="7940" width="8.453125" style="134" customWidth="1"/>
    <col min="7941" max="7941" width="11.81640625" style="134" customWidth="1"/>
    <col min="7942" max="7942" width="11.26953125" style="134" customWidth="1"/>
    <col min="7943" max="7943" width="13.36328125" style="134" customWidth="1"/>
    <col min="7944" max="7944" width="10.453125" style="134" customWidth="1"/>
    <col min="7945" max="7945" width="11.7265625" style="134" customWidth="1"/>
    <col min="7946" max="7946" width="10.08984375" style="134" customWidth="1"/>
    <col min="7947" max="7999" width="28.6328125" style="134" customWidth="1"/>
    <col min="8000" max="8192" width="9" style="134"/>
    <col min="8193" max="8193" width="4.7265625" style="134" customWidth="1"/>
    <col min="8194" max="8194" width="41.1796875" style="134" customWidth="1"/>
    <col min="8195" max="8195" width="11" style="134" bestFit="1" customWidth="1"/>
    <col min="8196" max="8196" width="8.453125" style="134" customWidth="1"/>
    <col min="8197" max="8197" width="11.81640625" style="134" customWidth="1"/>
    <col min="8198" max="8198" width="11.26953125" style="134" customWidth="1"/>
    <col min="8199" max="8199" width="13.36328125" style="134" customWidth="1"/>
    <col min="8200" max="8200" width="10.453125" style="134" customWidth="1"/>
    <col min="8201" max="8201" width="11.7265625" style="134" customWidth="1"/>
    <col min="8202" max="8202" width="10.08984375" style="134" customWidth="1"/>
    <col min="8203" max="8255" width="28.6328125" style="134" customWidth="1"/>
    <col min="8256" max="8448" width="9" style="134"/>
    <col min="8449" max="8449" width="4.7265625" style="134" customWidth="1"/>
    <col min="8450" max="8450" width="41.1796875" style="134" customWidth="1"/>
    <col min="8451" max="8451" width="11" style="134" bestFit="1" customWidth="1"/>
    <col min="8452" max="8452" width="8.453125" style="134" customWidth="1"/>
    <col min="8453" max="8453" width="11.81640625" style="134" customWidth="1"/>
    <col min="8454" max="8454" width="11.26953125" style="134" customWidth="1"/>
    <col min="8455" max="8455" width="13.36328125" style="134" customWidth="1"/>
    <col min="8456" max="8456" width="10.453125" style="134" customWidth="1"/>
    <col min="8457" max="8457" width="11.7265625" style="134" customWidth="1"/>
    <col min="8458" max="8458" width="10.08984375" style="134" customWidth="1"/>
    <col min="8459" max="8511" width="28.6328125" style="134" customWidth="1"/>
    <col min="8512" max="8704" width="9" style="134"/>
    <col min="8705" max="8705" width="4.7265625" style="134" customWidth="1"/>
    <col min="8706" max="8706" width="41.1796875" style="134" customWidth="1"/>
    <col min="8707" max="8707" width="11" style="134" bestFit="1" customWidth="1"/>
    <col min="8708" max="8708" width="8.453125" style="134" customWidth="1"/>
    <col min="8709" max="8709" width="11.81640625" style="134" customWidth="1"/>
    <col min="8710" max="8710" width="11.26953125" style="134" customWidth="1"/>
    <col min="8711" max="8711" width="13.36328125" style="134" customWidth="1"/>
    <col min="8712" max="8712" width="10.453125" style="134" customWidth="1"/>
    <col min="8713" max="8713" width="11.7265625" style="134" customWidth="1"/>
    <col min="8714" max="8714" width="10.08984375" style="134" customWidth="1"/>
    <col min="8715" max="8767" width="28.6328125" style="134" customWidth="1"/>
    <col min="8768" max="8960" width="9" style="134"/>
    <col min="8961" max="8961" width="4.7265625" style="134" customWidth="1"/>
    <col min="8962" max="8962" width="41.1796875" style="134" customWidth="1"/>
    <col min="8963" max="8963" width="11" style="134" bestFit="1" customWidth="1"/>
    <col min="8964" max="8964" width="8.453125" style="134" customWidth="1"/>
    <col min="8965" max="8965" width="11.81640625" style="134" customWidth="1"/>
    <col min="8966" max="8966" width="11.26953125" style="134" customWidth="1"/>
    <col min="8967" max="8967" width="13.36328125" style="134" customWidth="1"/>
    <col min="8968" max="8968" width="10.453125" style="134" customWidth="1"/>
    <col min="8969" max="8969" width="11.7265625" style="134" customWidth="1"/>
    <col min="8970" max="8970" width="10.08984375" style="134" customWidth="1"/>
    <col min="8971" max="9023" width="28.6328125" style="134" customWidth="1"/>
    <col min="9024" max="9216" width="9" style="134"/>
    <col min="9217" max="9217" width="4.7265625" style="134" customWidth="1"/>
    <col min="9218" max="9218" width="41.1796875" style="134" customWidth="1"/>
    <col min="9219" max="9219" width="11" style="134" bestFit="1" customWidth="1"/>
    <col min="9220" max="9220" width="8.453125" style="134" customWidth="1"/>
    <col min="9221" max="9221" width="11.81640625" style="134" customWidth="1"/>
    <col min="9222" max="9222" width="11.26953125" style="134" customWidth="1"/>
    <col min="9223" max="9223" width="13.36328125" style="134" customWidth="1"/>
    <col min="9224" max="9224" width="10.453125" style="134" customWidth="1"/>
    <col min="9225" max="9225" width="11.7265625" style="134" customWidth="1"/>
    <col min="9226" max="9226" width="10.08984375" style="134" customWidth="1"/>
    <col min="9227" max="9279" width="28.6328125" style="134" customWidth="1"/>
    <col min="9280" max="9472" width="9" style="134"/>
    <col min="9473" max="9473" width="4.7265625" style="134" customWidth="1"/>
    <col min="9474" max="9474" width="41.1796875" style="134" customWidth="1"/>
    <col min="9475" max="9475" width="11" style="134" bestFit="1" customWidth="1"/>
    <col min="9476" max="9476" width="8.453125" style="134" customWidth="1"/>
    <col min="9477" max="9477" width="11.81640625" style="134" customWidth="1"/>
    <col min="9478" max="9478" width="11.26953125" style="134" customWidth="1"/>
    <col min="9479" max="9479" width="13.36328125" style="134" customWidth="1"/>
    <col min="9480" max="9480" width="10.453125" style="134" customWidth="1"/>
    <col min="9481" max="9481" width="11.7265625" style="134" customWidth="1"/>
    <col min="9482" max="9482" width="10.08984375" style="134" customWidth="1"/>
    <col min="9483" max="9535" width="28.6328125" style="134" customWidth="1"/>
    <col min="9536" max="9728" width="9" style="134"/>
    <col min="9729" max="9729" width="4.7265625" style="134" customWidth="1"/>
    <col min="9730" max="9730" width="41.1796875" style="134" customWidth="1"/>
    <col min="9731" max="9731" width="11" style="134" bestFit="1" customWidth="1"/>
    <col min="9732" max="9732" width="8.453125" style="134" customWidth="1"/>
    <col min="9733" max="9733" width="11.81640625" style="134" customWidth="1"/>
    <col min="9734" max="9734" width="11.26953125" style="134" customWidth="1"/>
    <col min="9735" max="9735" width="13.36328125" style="134" customWidth="1"/>
    <col min="9736" max="9736" width="10.453125" style="134" customWidth="1"/>
    <col min="9737" max="9737" width="11.7265625" style="134" customWidth="1"/>
    <col min="9738" max="9738" width="10.08984375" style="134" customWidth="1"/>
    <col min="9739" max="9791" width="28.6328125" style="134" customWidth="1"/>
    <col min="9792" max="9984" width="9" style="134"/>
    <col min="9985" max="9985" width="4.7265625" style="134" customWidth="1"/>
    <col min="9986" max="9986" width="41.1796875" style="134" customWidth="1"/>
    <col min="9987" max="9987" width="11" style="134" bestFit="1" customWidth="1"/>
    <col min="9988" max="9988" width="8.453125" style="134" customWidth="1"/>
    <col min="9989" max="9989" width="11.81640625" style="134" customWidth="1"/>
    <col min="9990" max="9990" width="11.26953125" style="134" customWidth="1"/>
    <col min="9991" max="9991" width="13.36328125" style="134" customWidth="1"/>
    <col min="9992" max="9992" width="10.453125" style="134" customWidth="1"/>
    <col min="9993" max="9993" width="11.7265625" style="134" customWidth="1"/>
    <col min="9994" max="9994" width="10.08984375" style="134" customWidth="1"/>
    <col min="9995" max="10047" width="28.6328125" style="134" customWidth="1"/>
    <col min="10048" max="10240" width="9" style="134"/>
    <col min="10241" max="10241" width="4.7265625" style="134" customWidth="1"/>
    <col min="10242" max="10242" width="41.1796875" style="134" customWidth="1"/>
    <col min="10243" max="10243" width="11" style="134" bestFit="1" customWidth="1"/>
    <col min="10244" max="10244" width="8.453125" style="134" customWidth="1"/>
    <col min="10245" max="10245" width="11.81640625" style="134" customWidth="1"/>
    <col min="10246" max="10246" width="11.26953125" style="134" customWidth="1"/>
    <col min="10247" max="10247" width="13.36328125" style="134" customWidth="1"/>
    <col min="10248" max="10248" width="10.453125" style="134" customWidth="1"/>
    <col min="10249" max="10249" width="11.7265625" style="134" customWidth="1"/>
    <col min="10250" max="10250" width="10.08984375" style="134" customWidth="1"/>
    <col min="10251" max="10303" width="28.6328125" style="134" customWidth="1"/>
    <col min="10304" max="10496" width="9" style="134"/>
    <col min="10497" max="10497" width="4.7265625" style="134" customWidth="1"/>
    <col min="10498" max="10498" width="41.1796875" style="134" customWidth="1"/>
    <col min="10499" max="10499" width="11" style="134" bestFit="1" customWidth="1"/>
    <col min="10500" max="10500" width="8.453125" style="134" customWidth="1"/>
    <col min="10501" max="10501" width="11.81640625" style="134" customWidth="1"/>
    <col min="10502" max="10502" width="11.26953125" style="134" customWidth="1"/>
    <col min="10503" max="10503" width="13.36328125" style="134" customWidth="1"/>
    <col min="10504" max="10504" width="10.453125" style="134" customWidth="1"/>
    <col min="10505" max="10505" width="11.7265625" style="134" customWidth="1"/>
    <col min="10506" max="10506" width="10.08984375" style="134" customWidth="1"/>
    <col min="10507" max="10559" width="28.6328125" style="134" customWidth="1"/>
    <col min="10560" max="10752" width="9" style="134"/>
    <col min="10753" max="10753" width="4.7265625" style="134" customWidth="1"/>
    <col min="10754" max="10754" width="41.1796875" style="134" customWidth="1"/>
    <col min="10755" max="10755" width="11" style="134" bestFit="1" customWidth="1"/>
    <col min="10756" max="10756" width="8.453125" style="134" customWidth="1"/>
    <col min="10757" max="10757" width="11.81640625" style="134" customWidth="1"/>
    <col min="10758" max="10758" width="11.26953125" style="134" customWidth="1"/>
    <col min="10759" max="10759" width="13.36328125" style="134" customWidth="1"/>
    <col min="10760" max="10760" width="10.453125" style="134" customWidth="1"/>
    <col min="10761" max="10761" width="11.7265625" style="134" customWidth="1"/>
    <col min="10762" max="10762" width="10.08984375" style="134" customWidth="1"/>
    <col min="10763" max="10815" width="28.6328125" style="134" customWidth="1"/>
    <col min="10816" max="11008" width="9" style="134"/>
    <col min="11009" max="11009" width="4.7265625" style="134" customWidth="1"/>
    <col min="11010" max="11010" width="41.1796875" style="134" customWidth="1"/>
    <col min="11011" max="11011" width="11" style="134" bestFit="1" customWidth="1"/>
    <col min="11012" max="11012" width="8.453125" style="134" customWidth="1"/>
    <col min="11013" max="11013" width="11.81640625" style="134" customWidth="1"/>
    <col min="11014" max="11014" width="11.26953125" style="134" customWidth="1"/>
    <col min="11015" max="11015" width="13.36328125" style="134" customWidth="1"/>
    <col min="11016" max="11016" width="10.453125" style="134" customWidth="1"/>
    <col min="11017" max="11017" width="11.7265625" style="134" customWidth="1"/>
    <col min="11018" max="11018" width="10.08984375" style="134" customWidth="1"/>
    <col min="11019" max="11071" width="28.6328125" style="134" customWidth="1"/>
    <col min="11072" max="11264" width="9" style="134"/>
    <col min="11265" max="11265" width="4.7265625" style="134" customWidth="1"/>
    <col min="11266" max="11266" width="41.1796875" style="134" customWidth="1"/>
    <col min="11267" max="11267" width="11" style="134" bestFit="1" customWidth="1"/>
    <col min="11268" max="11268" width="8.453125" style="134" customWidth="1"/>
    <col min="11269" max="11269" width="11.81640625" style="134" customWidth="1"/>
    <col min="11270" max="11270" width="11.26953125" style="134" customWidth="1"/>
    <col min="11271" max="11271" width="13.36328125" style="134" customWidth="1"/>
    <col min="11272" max="11272" width="10.453125" style="134" customWidth="1"/>
    <col min="11273" max="11273" width="11.7265625" style="134" customWidth="1"/>
    <col min="11274" max="11274" width="10.08984375" style="134" customWidth="1"/>
    <col min="11275" max="11327" width="28.6328125" style="134" customWidth="1"/>
    <col min="11328" max="11520" width="9" style="134"/>
    <col min="11521" max="11521" width="4.7265625" style="134" customWidth="1"/>
    <col min="11522" max="11522" width="41.1796875" style="134" customWidth="1"/>
    <col min="11523" max="11523" width="11" style="134" bestFit="1" customWidth="1"/>
    <col min="11524" max="11524" width="8.453125" style="134" customWidth="1"/>
    <col min="11525" max="11525" width="11.81640625" style="134" customWidth="1"/>
    <col min="11526" max="11526" width="11.26953125" style="134" customWidth="1"/>
    <col min="11527" max="11527" width="13.36328125" style="134" customWidth="1"/>
    <col min="11528" max="11528" width="10.453125" style="134" customWidth="1"/>
    <col min="11529" max="11529" width="11.7265625" style="134" customWidth="1"/>
    <col min="11530" max="11530" width="10.08984375" style="134" customWidth="1"/>
    <col min="11531" max="11583" width="28.6328125" style="134" customWidth="1"/>
    <col min="11584" max="11776" width="9" style="134"/>
    <col min="11777" max="11777" width="4.7265625" style="134" customWidth="1"/>
    <col min="11778" max="11778" width="41.1796875" style="134" customWidth="1"/>
    <col min="11779" max="11779" width="11" style="134" bestFit="1" customWidth="1"/>
    <col min="11780" max="11780" width="8.453125" style="134" customWidth="1"/>
    <col min="11781" max="11781" width="11.81640625" style="134" customWidth="1"/>
    <col min="11782" max="11782" width="11.26953125" style="134" customWidth="1"/>
    <col min="11783" max="11783" width="13.36328125" style="134" customWidth="1"/>
    <col min="11784" max="11784" width="10.453125" style="134" customWidth="1"/>
    <col min="11785" max="11785" width="11.7265625" style="134" customWidth="1"/>
    <col min="11786" max="11786" width="10.08984375" style="134" customWidth="1"/>
    <col min="11787" max="11839" width="28.6328125" style="134" customWidth="1"/>
    <col min="11840" max="12032" width="9" style="134"/>
    <col min="12033" max="12033" width="4.7265625" style="134" customWidth="1"/>
    <col min="12034" max="12034" width="41.1796875" style="134" customWidth="1"/>
    <col min="12035" max="12035" width="11" style="134" bestFit="1" customWidth="1"/>
    <col min="12036" max="12036" width="8.453125" style="134" customWidth="1"/>
    <col min="12037" max="12037" width="11.81640625" style="134" customWidth="1"/>
    <col min="12038" max="12038" width="11.26953125" style="134" customWidth="1"/>
    <col min="12039" max="12039" width="13.36328125" style="134" customWidth="1"/>
    <col min="12040" max="12040" width="10.453125" style="134" customWidth="1"/>
    <col min="12041" max="12041" width="11.7265625" style="134" customWidth="1"/>
    <col min="12042" max="12042" width="10.08984375" style="134" customWidth="1"/>
    <col min="12043" max="12095" width="28.6328125" style="134" customWidth="1"/>
    <col min="12096" max="12288" width="9" style="134"/>
    <col min="12289" max="12289" width="4.7265625" style="134" customWidth="1"/>
    <col min="12290" max="12290" width="41.1796875" style="134" customWidth="1"/>
    <col min="12291" max="12291" width="11" style="134" bestFit="1" customWidth="1"/>
    <col min="12292" max="12292" width="8.453125" style="134" customWidth="1"/>
    <col min="12293" max="12293" width="11.81640625" style="134" customWidth="1"/>
    <col min="12294" max="12294" width="11.26953125" style="134" customWidth="1"/>
    <col min="12295" max="12295" width="13.36328125" style="134" customWidth="1"/>
    <col min="12296" max="12296" width="10.453125" style="134" customWidth="1"/>
    <col min="12297" max="12297" width="11.7265625" style="134" customWidth="1"/>
    <col min="12298" max="12298" width="10.08984375" style="134" customWidth="1"/>
    <col min="12299" max="12351" width="28.6328125" style="134" customWidth="1"/>
    <col min="12352" max="12544" width="9" style="134"/>
    <col min="12545" max="12545" width="4.7265625" style="134" customWidth="1"/>
    <col min="12546" max="12546" width="41.1796875" style="134" customWidth="1"/>
    <col min="12547" max="12547" width="11" style="134" bestFit="1" customWidth="1"/>
    <col min="12548" max="12548" width="8.453125" style="134" customWidth="1"/>
    <col min="12549" max="12549" width="11.81640625" style="134" customWidth="1"/>
    <col min="12550" max="12550" width="11.26953125" style="134" customWidth="1"/>
    <col min="12551" max="12551" width="13.36328125" style="134" customWidth="1"/>
    <col min="12552" max="12552" width="10.453125" style="134" customWidth="1"/>
    <col min="12553" max="12553" width="11.7265625" style="134" customWidth="1"/>
    <col min="12554" max="12554" width="10.08984375" style="134" customWidth="1"/>
    <col min="12555" max="12607" width="28.6328125" style="134" customWidth="1"/>
    <col min="12608" max="12800" width="9" style="134"/>
    <col min="12801" max="12801" width="4.7265625" style="134" customWidth="1"/>
    <col min="12802" max="12802" width="41.1796875" style="134" customWidth="1"/>
    <col min="12803" max="12803" width="11" style="134" bestFit="1" customWidth="1"/>
    <col min="12804" max="12804" width="8.453125" style="134" customWidth="1"/>
    <col min="12805" max="12805" width="11.81640625" style="134" customWidth="1"/>
    <col min="12806" max="12806" width="11.26953125" style="134" customWidth="1"/>
    <col min="12807" max="12807" width="13.36328125" style="134" customWidth="1"/>
    <col min="12808" max="12808" width="10.453125" style="134" customWidth="1"/>
    <col min="12809" max="12809" width="11.7265625" style="134" customWidth="1"/>
    <col min="12810" max="12810" width="10.08984375" style="134" customWidth="1"/>
    <col min="12811" max="12863" width="28.6328125" style="134" customWidth="1"/>
    <col min="12864" max="13056" width="9" style="134"/>
    <col min="13057" max="13057" width="4.7265625" style="134" customWidth="1"/>
    <col min="13058" max="13058" width="41.1796875" style="134" customWidth="1"/>
    <col min="13059" max="13059" width="11" style="134" bestFit="1" customWidth="1"/>
    <col min="13060" max="13060" width="8.453125" style="134" customWidth="1"/>
    <col min="13061" max="13061" width="11.81640625" style="134" customWidth="1"/>
    <col min="13062" max="13062" width="11.26953125" style="134" customWidth="1"/>
    <col min="13063" max="13063" width="13.36328125" style="134" customWidth="1"/>
    <col min="13064" max="13064" width="10.453125" style="134" customWidth="1"/>
    <col min="13065" max="13065" width="11.7265625" style="134" customWidth="1"/>
    <col min="13066" max="13066" width="10.08984375" style="134" customWidth="1"/>
    <col min="13067" max="13119" width="28.6328125" style="134" customWidth="1"/>
    <col min="13120" max="13312" width="9" style="134"/>
    <col min="13313" max="13313" width="4.7265625" style="134" customWidth="1"/>
    <col min="13314" max="13314" width="41.1796875" style="134" customWidth="1"/>
    <col min="13315" max="13315" width="11" style="134" bestFit="1" customWidth="1"/>
    <col min="13316" max="13316" width="8.453125" style="134" customWidth="1"/>
    <col min="13317" max="13317" width="11.81640625" style="134" customWidth="1"/>
    <col min="13318" max="13318" width="11.26953125" style="134" customWidth="1"/>
    <col min="13319" max="13319" width="13.36328125" style="134" customWidth="1"/>
    <col min="13320" max="13320" width="10.453125" style="134" customWidth="1"/>
    <col min="13321" max="13321" width="11.7265625" style="134" customWidth="1"/>
    <col min="13322" max="13322" width="10.08984375" style="134" customWidth="1"/>
    <col min="13323" max="13375" width="28.6328125" style="134" customWidth="1"/>
    <col min="13376" max="13568" width="9" style="134"/>
    <col min="13569" max="13569" width="4.7265625" style="134" customWidth="1"/>
    <col min="13570" max="13570" width="41.1796875" style="134" customWidth="1"/>
    <col min="13571" max="13571" width="11" style="134" bestFit="1" customWidth="1"/>
    <col min="13572" max="13572" width="8.453125" style="134" customWidth="1"/>
    <col min="13573" max="13573" width="11.81640625" style="134" customWidth="1"/>
    <col min="13574" max="13574" width="11.26953125" style="134" customWidth="1"/>
    <col min="13575" max="13575" width="13.36328125" style="134" customWidth="1"/>
    <col min="13576" max="13576" width="10.453125" style="134" customWidth="1"/>
    <col min="13577" max="13577" width="11.7265625" style="134" customWidth="1"/>
    <col min="13578" max="13578" width="10.08984375" style="134" customWidth="1"/>
    <col min="13579" max="13631" width="28.6328125" style="134" customWidth="1"/>
    <col min="13632" max="13824" width="9" style="134"/>
    <col min="13825" max="13825" width="4.7265625" style="134" customWidth="1"/>
    <col min="13826" max="13826" width="41.1796875" style="134" customWidth="1"/>
    <col min="13827" max="13827" width="11" style="134" bestFit="1" customWidth="1"/>
    <col min="13828" max="13828" width="8.453125" style="134" customWidth="1"/>
    <col min="13829" max="13829" width="11.81640625" style="134" customWidth="1"/>
    <col min="13830" max="13830" width="11.26953125" style="134" customWidth="1"/>
    <col min="13831" max="13831" width="13.36328125" style="134" customWidth="1"/>
    <col min="13832" max="13832" width="10.453125" style="134" customWidth="1"/>
    <col min="13833" max="13833" width="11.7265625" style="134" customWidth="1"/>
    <col min="13834" max="13834" width="10.08984375" style="134" customWidth="1"/>
    <col min="13835" max="13887" width="28.6328125" style="134" customWidth="1"/>
    <col min="13888" max="14080" width="9" style="134"/>
    <col min="14081" max="14081" width="4.7265625" style="134" customWidth="1"/>
    <col min="14082" max="14082" width="41.1796875" style="134" customWidth="1"/>
    <col min="14083" max="14083" width="11" style="134" bestFit="1" customWidth="1"/>
    <col min="14084" max="14084" width="8.453125" style="134" customWidth="1"/>
    <col min="14085" max="14085" width="11.81640625" style="134" customWidth="1"/>
    <col min="14086" max="14086" width="11.26953125" style="134" customWidth="1"/>
    <col min="14087" max="14087" width="13.36328125" style="134" customWidth="1"/>
    <col min="14088" max="14088" width="10.453125" style="134" customWidth="1"/>
    <col min="14089" max="14089" width="11.7265625" style="134" customWidth="1"/>
    <col min="14090" max="14090" width="10.08984375" style="134" customWidth="1"/>
    <col min="14091" max="14143" width="28.6328125" style="134" customWidth="1"/>
    <col min="14144" max="14336" width="9" style="134"/>
    <col min="14337" max="14337" width="4.7265625" style="134" customWidth="1"/>
    <col min="14338" max="14338" width="41.1796875" style="134" customWidth="1"/>
    <col min="14339" max="14339" width="11" style="134" bestFit="1" customWidth="1"/>
    <col min="14340" max="14340" width="8.453125" style="134" customWidth="1"/>
    <col min="14341" max="14341" width="11.81640625" style="134" customWidth="1"/>
    <col min="14342" max="14342" width="11.26953125" style="134" customWidth="1"/>
    <col min="14343" max="14343" width="13.36328125" style="134" customWidth="1"/>
    <col min="14344" max="14344" width="10.453125" style="134" customWidth="1"/>
    <col min="14345" max="14345" width="11.7265625" style="134" customWidth="1"/>
    <col min="14346" max="14346" width="10.08984375" style="134" customWidth="1"/>
    <col min="14347" max="14399" width="28.6328125" style="134" customWidth="1"/>
    <col min="14400" max="14592" width="9" style="134"/>
    <col min="14593" max="14593" width="4.7265625" style="134" customWidth="1"/>
    <col min="14594" max="14594" width="41.1796875" style="134" customWidth="1"/>
    <col min="14595" max="14595" width="11" style="134" bestFit="1" customWidth="1"/>
    <col min="14596" max="14596" width="8.453125" style="134" customWidth="1"/>
    <col min="14597" max="14597" width="11.81640625" style="134" customWidth="1"/>
    <col min="14598" max="14598" width="11.26953125" style="134" customWidth="1"/>
    <col min="14599" max="14599" width="13.36328125" style="134" customWidth="1"/>
    <col min="14600" max="14600" width="10.453125" style="134" customWidth="1"/>
    <col min="14601" max="14601" width="11.7265625" style="134" customWidth="1"/>
    <col min="14602" max="14602" width="10.08984375" style="134" customWidth="1"/>
    <col min="14603" max="14655" width="28.6328125" style="134" customWidth="1"/>
    <col min="14656" max="14848" width="9" style="134"/>
    <col min="14849" max="14849" width="4.7265625" style="134" customWidth="1"/>
    <col min="14850" max="14850" width="41.1796875" style="134" customWidth="1"/>
    <col min="14851" max="14851" width="11" style="134" bestFit="1" customWidth="1"/>
    <col min="14852" max="14852" width="8.453125" style="134" customWidth="1"/>
    <col min="14853" max="14853" width="11.81640625" style="134" customWidth="1"/>
    <col min="14854" max="14854" width="11.26953125" style="134" customWidth="1"/>
    <col min="14855" max="14855" width="13.36328125" style="134" customWidth="1"/>
    <col min="14856" max="14856" width="10.453125" style="134" customWidth="1"/>
    <col min="14857" max="14857" width="11.7265625" style="134" customWidth="1"/>
    <col min="14858" max="14858" width="10.08984375" style="134" customWidth="1"/>
    <col min="14859" max="14911" width="28.6328125" style="134" customWidth="1"/>
    <col min="14912" max="15104" width="9" style="134"/>
    <col min="15105" max="15105" width="4.7265625" style="134" customWidth="1"/>
    <col min="15106" max="15106" width="41.1796875" style="134" customWidth="1"/>
    <col min="15107" max="15107" width="11" style="134" bestFit="1" customWidth="1"/>
    <col min="15108" max="15108" width="8.453125" style="134" customWidth="1"/>
    <col min="15109" max="15109" width="11.81640625" style="134" customWidth="1"/>
    <col min="15110" max="15110" width="11.26953125" style="134" customWidth="1"/>
    <col min="15111" max="15111" width="13.36328125" style="134" customWidth="1"/>
    <col min="15112" max="15112" width="10.453125" style="134" customWidth="1"/>
    <col min="15113" max="15113" width="11.7265625" style="134" customWidth="1"/>
    <col min="15114" max="15114" width="10.08984375" style="134" customWidth="1"/>
    <col min="15115" max="15167" width="28.6328125" style="134" customWidth="1"/>
    <col min="15168" max="15360" width="9" style="134"/>
    <col min="15361" max="15361" width="4.7265625" style="134" customWidth="1"/>
    <col min="15362" max="15362" width="41.1796875" style="134" customWidth="1"/>
    <col min="15363" max="15363" width="11" style="134" bestFit="1" customWidth="1"/>
    <col min="15364" max="15364" width="8.453125" style="134" customWidth="1"/>
    <col min="15365" max="15365" width="11.81640625" style="134" customWidth="1"/>
    <col min="15366" max="15366" width="11.26953125" style="134" customWidth="1"/>
    <col min="15367" max="15367" width="13.36328125" style="134" customWidth="1"/>
    <col min="15368" max="15368" width="10.453125" style="134" customWidth="1"/>
    <col min="15369" max="15369" width="11.7265625" style="134" customWidth="1"/>
    <col min="15370" max="15370" width="10.08984375" style="134" customWidth="1"/>
    <col min="15371" max="15423" width="28.6328125" style="134" customWidth="1"/>
    <col min="15424" max="15616" width="9" style="134"/>
    <col min="15617" max="15617" width="4.7265625" style="134" customWidth="1"/>
    <col min="15618" max="15618" width="41.1796875" style="134" customWidth="1"/>
    <col min="15619" max="15619" width="11" style="134" bestFit="1" customWidth="1"/>
    <col min="15620" max="15620" width="8.453125" style="134" customWidth="1"/>
    <col min="15621" max="15621" width="11.81640625" style="134" customWidth="1"/>
    <col min="15622" max="15622" width="11.26953125" style="134" customWidth="1"/>
    <col min="15623" max="15623" width="13.36328125" style="134" customWidth="1"/>
    <col min="15624" max="15624" width="10.453125" style="134" customWidth="1"/>
    <col min="15625" max="15625" width="11.7265625" style="134" customWidth="1"/>
    <col min="15626" max="15626" width="10.08984375" style="134" customWidth="1"/>
    <col min="15627" max="15679" width="28.6328125" style="134" customWidth="1"/>
    <col min="15680" max="15872" width="9" style="134"/>
    <col min="15873" max="15873" width="4.7265625" style="134" customWidth="1"/>
    <col min="15874" max="15874" width="41.1796875" style="134" customWidth="1"/>
    <col min="15875" max="15875" width="11" style="134" bestFit="1" customWidth="1"/>
    <col min="15876" max="15876" width="8.453125" style="134" customWidth="1"/>
    <col min="15877" max="15877" width="11.81640625" style="134" customWidth="1"/>
    <col min="15878" max="15878" width="11.26953125" style="134" customWidth="1"/>
    <col min="15879" max="15879" width="13.36328125" style="134" customWidth="1"/>
    <col min="15880" max="15880" width="10.453125" style="134" customWidth="1"/>
    <col min="15881" max="15881" width="11.7265625" style="134" customWidth="1"/>
    <col min="15882" max="15882" width="10.08984375" style="134" customWidth="1"/>
    <col min="15883" max="15935" width="28.6328125" style="134" customWidth="1"/>
    <col min="15936" max="16128" width="9" style="134"/>
    <col min="16129" max="16129" width="4.7265625" style="134" customWidth="1"/>
    <col min="16130" max="16130" width="41.1796875" style="134" customWidth="1"/>
    <col min="16131" max="16131" width="11" style="134" bestFit="1" customWidth="1"/>
    <col min="16132" max="16132" width="8.453125" style="134" customWidth="1"/>
    <col min="16133" max="16133" width="11.81640625" style="134" customWidth="1"/>
    <col min="16134" max="16134" width="11.26953125" style="134" customWidth="1"/>
    <col min="16135" max="16135" width="13.36328125" style="134" customWidth="1"/>
    <col min="16136" max="16136" width="10.453125" style="134" customWidth="1"/>
    <col min="16137" max="16137" width="11.7265625" style="134" customWidth="1"/>
    <col min="16138" max="16138" width="10.08984375" style="134" customWidth="1"/>
    <col min="16139" max="16191" width="28.6328125" style="134" customWidth="1"/>
    <col min="16192" max="16384" width="9" style="134"/>
  </cols>
  <sheetData>
    <row r="1" spans="1:63" ht="21" customHeight="1">
      <c r="A1" s="189" t="s">
        <v>138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63" ht="21" customHeight="1">
      <c r="A2" s="189" t="s">
        <v>98</v>
      </c>
      <c r="B2" s="189"/>
      <c r="C2" s="189"/>
      <c r="D2" s="189"/>
      <c r="E2" s="189"/>
      <c r="F2" s="189"/>
      <c r="G2" s="189"/>
      <c r="H2" s="189"/>
      <c r="I2" s="189"/>
      <c r="J2" s="189"/>
    </row>
    <row r="3" spans="1:63" ht="28.8" customHeight="1">
      <c r="A3" s="190" t="str">
        <f>'Bang TMDT'!A3:G3</f>
        <v>DỊCH VỤ VẬN CHUYỂN RÁC THẢI SINH HOẠT TRÊN ĐỊA BÀN HUYỆN NAM ĐÔNG NĂM 2024-2025</v>
      </c>
      <c r="B3" s="190"/>
      <c r="C3" s="190"/>
      <c r="D3" s="190"/>
      <c r="E3" s="190"/>
      <c r="F3" s="190"/>
      <c r="G3" s="190"/>
      <c r="H3" s="190"/>
      <c r="I3" s="190"/>
      <c r="J3" s="190"/>
    </row>
    <row r="4" spans="1:63" ht="26.4" customHeight="1">
      <c r="A4" s="191" t="str">
        <f>'Bang TMDT'!A4:G4</f>
        <v>(Kèm theo Quyết định số  207/QĐ-UBND ngày 02 tháng 02 năm 2024 của UBND huyện Nam Đông)</v>
      </c>
      <c r="B4" s="191"/>
      <c r="C4" s="191"/>
      <c r="D4" s="191"/>
      <c r="E4" s="191"/>
      <c r="F4" s="191"/>
      <c r="G4" s="191"/>
      <c r="H4" s="191"/>
      <c r="I4" s="191"/>
      <c r="J4" s="191"/>
    </row>
    <row r="5" spans="1:63" ht="24" hidden="1" customHeight="1">
      <c r="A5" s="191" t="str">
        <f>'Bang TMDT'!A5:G5</f>
        <v>(Kèm theo Báo cáo số  88/BC-TCKH ngày 02 tháng 02 năm 2024 của UBND huyện Nam Đông)</v>
      </c>
      <c r="B5" s="191"/>
      <c r="C5" s="191"/>
      <c r="D5" s="191"/>
      <c r="E5" s="191"/>
      <c r="F5" s="191"/>
      <c r="G5" s="191"/>
      <c r="H5" s="191"/>
      <c r="I5" s="191"/>
      <c r="J5" s="191"/>
    </row>
    <row r="6" spans="1:63" ht="15.75" customHeight="1" thickBot="1">
      <c r="A6" s="192" t="s">
        <v>21</v>
      </c>
      <c r="B6" s="192"/>
      <c r="C6" s="192"/>
      <c r="D6" s="192"/>
      <c r="E6" s="192"/>
      <c r="F6" s="192"/>
      <c r="G6" s="192"/>
      <c r="H6" s="192"/>
      <c r="I6" s="192"/>
      <c r="J6" s="192"/>
    </row>
    <row r="7" spans="1:63" s="141" customFormat="1" ht="42" thickTop="1">
      <c r="A7" s="135" t="s">
        <v>17</v>
      </c>
      <c r="B7" s="136" t="s">
        <v>99</v>
      </c>
      <c r="C7" s="137" t="s">
        <v>100</v>
      </c>
      <c r="D7" s="138" t="s">
        <v>101</v>
      </c>
      <c r="E7" s="138" t="s">
        <v>102</v>
      </c>
      <c r="F7" s="138" t="s">
        <v>103</v>
      </c>
      <c r="G7" s="138" t="s">
        <v>104</v>
      </c>
      <c r="H7" s="138" t="s">
        <v>105</v>
      </c>
      <c r="I7" s="139" t="s">
        <v>106</v>
      </c>
      <c r="J7" s="140" t="s">
        <v>5</v>
      </c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</row>
    <row r="8" spans="1:63" ht="31.2" customHeight="1">
      <c r="A8" s="142" t="s">
        <v>22</v>
      </c>
      <c r="B8" s="143" t="s">
        <v>107</v>
      </c>
      <c r="C8" s="144">
        <f>SUM(C9:C10)</f>
        <v>7160000</v>
      </c>
      <c r="D8" s="193" t="s">
        <v>118</v>
      </c>
      <c r="E8" s="145"/>
      <c r="F8" s="145"/>
      <c r="G8" s="145"/>
      <c r="H8" s="145"/>
      <c r="I8" s="146"/>
      <c r="J8" s="147"/>
    </row>
    <row r="9" spans="1:63" ht="31.2" customHeight="1">
      <c r="A9" s="148">
        <v>1</v>
      </c>
      <c r="B9" s="149" t="s">
        <v>115</v>
      </c>
      <c r="C9" s="150">
        <f>'Bang TMDT'!G11</f>
        <v>5000000</v>
      </c>
      <c r="D9" s="194"/>
      <c r="E9" s="155" t="s">
        <v>108</v>
      </c>
      <c r="F9" s="196" t="s">
        <v>109</v>
      </c>
      <c r="G9" s="196"/>
      <c r="H9" s="196"/>
      <c r="I9" s="196"/>
      <c r="J9" s="151"/>
    </row>
    <row r="10" spans="1:63" ht="31.2" customHeight="1">
      <c r="A10" s="152">
        <v>2</v>
      </c>
      <c r="B10" s="153" t="s">
        <v>116</v>
      </c>
      <c r="C10" s="154">
        <f>'Bang TMDT'!G12</f>
        <v>2160000</v>
      </c>
      <c r="D10" s="194"/>
      <c r="E10" s="155" t="s">
        <v>108</v>
      </c>
      <c r="F10" s="197" t="s">
        <v>109</v>
      </c>
      <c r="G10" s="197"/>
      <c r="H10" s="197"/>
      <c r="I10" s="197"/>
      <c r="J10" s="156"/>
    </row>
    <row r="11" spans="1:63" ht="31.2" customHeight="1">
      <c r="A11" s="142" t="s">
        <v>23</v>
      </c>
      <c r="B11" s="157" t="s">
        <v>110</v>
      </c>
      <c r="C11" s="144">
        <f>SUM(C12:C14)</f>
        <v>3644574000</v>
      </c>
      <c r="D11" s="194"/>
      <c r="E11" s="158"/>
      <c r="F11" s="158"/>
      <c r="G11" s="158"/>
      <c r="H11" s="159"/>
      <c r="I11" s="160"/>
      <c r="J11" s="161"/>
    </row>
    <row r="12" spans="1:63" s="133" customFormat="1" ht="33.6" customHeight="1">
      <c r="A12" s="181">
        <v>1</v>
      </c>
      <c r="B12" s="149" t="s">
        <v>119</v>
      </c>
      <c r="C12" s="150">
        <f>'Bang TMDT'!G9</f>
        <v>3633870000</v>
      </c>
      <c r="D12" s="194"/>
      <c r="E12" s="162" t="s">
        <v>120</v>
      </c>
      <c r="F12" s="180" t="s">
        <v>123</v>
      </c>
      <c r="G12" s="164" t="s">
        <v>111</v>
      </c>
      <c r="H12" s="155" t="s">
        <v>121</v>
      </c>
      <c r="I12" s="165" t="s">
        <v>122</v>
      </c>
      <c r="J12" s="178"/>
    </row>
    <row r="13" spans="1:63" s="133" customFormat="1" ht="31.2" customHeight="1">
      <c r="A13" s="182">
        <v>2</v>
      </c>
      <c r="B13" s="183" t="s">
        <v>126</v>
      </c>
      <c r="C13" s="184">
        <f>'Bang TMDT'!G13+'Bang TMDT'!G14</f>
        <v>7136000</v>
      </c>
      <c r="D13" s="194"/>
      <c r="E13" s="166" t="s">
        <v>108</v>
      </c>
      <c r="F13" s="155"/>
      <c r="G13" s="164" t="s">
        <v>111</v>
      </c>
      <c r="H13" s="166" t="s">
        <v>112</v>
      </c>
      <c r="I13" s="166" t="s">
        <v>127</v>
      </c>
      <c r="J13" s="179"/>
    </row>
    <row r="14" spans="1:63" s="133" customFormat="1" ht="31.2" customHeight="1">
      <c r="A14" s="185">
        <v>3</v>
      </c>
      <c r="B14" s="186" t="s">
        <v>117</v>
      </c>
      <c r="C14" s="187">
        <f>'Bang TMDT'!G16+'Bang TMDT'!G15</f>
        <v>3568000</v>
      </c>
      <c r="D14" s="194"/>
      <c r="E14" s="166" t="s">
        <v>108</v>
      </c>
      <c r="F14" s="166"/>
      <c r="G14" s="164" t="s">
        <v>111</v>
      </c>
      <c r="H14" s="166" t="s">
        <v>112</v>
      </c>
      <c r="I14" s="166" t="s">
        <v>127</v>
      </c>
      <c r="J14" s="179"/>
    </row>
    <row r="15" spans="1:63" ht="36" customHeight="1">
      <c r="A15" s="142" t="s">
        <v>113</v>
      </c>
      <c r="B15" s="157" t="s">
        <v>114</v>
      </c>
      <c r="C15" s="144">
        <f>SUM(C16)</f>
        <v>330000</v>
      </c>
      <c r="D15" s="194"/>
      <c r="E15" s="158"/>
      <c r="F15" s="158"/>
      <c r="G15" s="158"/>
      <c r="H15" s="167"/>
      <c r="I15" s="160"/>
      <c r="J15" s="161"/>
    </row>
    <row r="16" spans="1:63" s="133" customFormat="1" ht="31.2" customHeight="1">
      <c r="A16" s="176">
        <v>1</v>
      </c>
      <c r="B16" s="153" t="s">
        <v>70</v>
      </c>
      <c r="C16" s="154">
        <f>'Bang TMDT'!G18</f>
        <v>330000</v>
      </c>
      <c r="D16" s="194"/>
      <c r="E16" s="166"/>
      <c r="F16" s="163"/>
      <c r="G16" s="164"/>
      <c r="H16" s="155"/>
      <c r="I16" s="165"/>
      <c r="J16" s="177"/>
    </row>
    <row r="17" spans="1:10" ht="31.2" customHeight="1" thickBot="1">
      <c r="A17" s="168"/>
      <c r="B17" s="169" t="s">
        <v>18</v>
      </c>
      <c r="C17" s="170">
        <f>C15+C11+C8</f>
        <v>3652064000</v>
      </c>
      <c r="D17" s="195"/>
      <c r="E17" s="171"/>
      <c r="F17" s="171"/>
      <c r="G17" s="171"/>
      <c r="H17" s="172"/>
      <c r="I17" s="173"/>
      <c r="J17" s="174"/>
    </row>
    <row r="18" spans="1:10" ht="25.2" customHeight="1" thickTop="1">
      <c r="A18" s="188" t="str">
        <f>'Bang TMDT'!A20:G20</f>
        <v>(Bằng chữ: Ba tỷ, sáu trăm năm mươi hai triệu, không trăm sáu mươi bốn nghìn đồng)</v>
      </c>
      <c r="B18" s="188"/>
      <c r="C18" s="188"/>
      <c r="D18" s="188"/>
      <c r="E18" s="188"/>
      <c r="F18" s="188"/>
      <c r="G18" s="188"/>
      <c r="H18" s="188"/>
      <c r="I18" s="188"/>
      <c r="J18" s="188"/>
    </row>
    <row r="19" spans="1:10" ht="25.2" customHeight="1">
      <c r="A19" s="175"/>
      <c r="B19" s="175"/>
      <c r="C19" s="175"/>
      <c r="D19" s="175"/>
      <c r="E19" s="175"/>
      <c r="F19" s="175"/>
      <c r="G19" s="175"/>
      <c r="H19" s="175"/>
      <c r="I19" s="175"/>
      <c r="J19" s="175"/>
    </row>
    <row r="20" spans="1:10" ht="25.2" customHeight="1">
      <c r="A20" s="175"/>
      <c r="B20" s="175"/>
      <c r="C20" s="175"/>
      <c r="D20" s="175"/>
      <c r="E20" s="175"/>
      <c r="F20" s="175"/>
      <c r="G20" s="175"/>
      <c r="H20" s="175"/>
      <c r="I20" s="175"/>
      <c r="J20" s="175"/>
    </row>
    <row r="21" spans="1:10" ht="25.2" customHeight="1">
      <c r="A21" s="175"/>
      <c r="B21" s="175"/>
      <c r="C21" s="175"/>
      <c r="D21" s="175"/>
      <c r="E21" s="175"/>
      <c r="F21" s="175"/>
      <c r="G21" s="175"/>
      <c r="H21" s="175"/>
      <c r="I21" s="175"/>
      <c r="J21" s="175"/>
    </row>
    <row r="22" spans="1:10" s="133" customFormat="1">
      <c r="A22" s="134"/>
      <c r="B22" s="134"/>
      <c r="C22" s="134"/>
      <c r="D22" s="134"/>
      <c r="E22" s="134"/>
      <c r="F22" s="134"/>
      <c r="G22" s="134"/>
      <c r="H22" s="134"/>
      <c r="I22" s="134"/>
    </row>
    <row r="23" spans="1:10" s="133" customFormat="1">
      <c r="A23" s="134"/>
      <c r="B23" s="134"/>
      <c r="C23" s="134"/>
      <c r="D23" s="134"/>
      <c r="E23" s="134"/>
      <c r="F23" s="134"/>
      <c r="G23" s="134"/>
      <c r="H23" s="134"/>
      <c r="I23" s="134"/>
    </row>
    <row r="24" spans="1:10" s="133" customFormat="1">
      <c r="A24" s="134"/>
      <c r="B24" s="134"/>
      <c r="C24" s="134"/>
      <c r="D24" s="134"/>
      <c r="E24" s="134"/>
      <c r="F24" s="134"/>
      <c r="G24" s="134"/>
      <c r="H24" s="134"/>
      <c r="I24" s="134"/>
    </row>
    <row r="25" spans="1:10" s="133" customFormat="1">
      <c r="A25" s="134"/>
      <c r="B25" s="134"/>
      <c r="C25" s="134"/>
      <c r="D25" s="134"/>
      <c r="E25" s="134"/>
      <c r="F25" s="134"/>
      <c r="G25" s="134"/>
      <c r="H25" s="134"/>
      <c r="I25" s="134"/>
    </row>
    <row r="26" spans="1:10" s="133" customFormat="1">
      <c r="A26" s="134"/>
      <c r="B26" s="134"/>
      <c r="C26" s="134"/>
      <c r="D26" s="134"/>
      <c r="E26" s="134"/>
      <c r="F26" s="134"/>
      <c r="G26" s="134"/>
      <c r="H26" s="134"/>
      <c r="I26" s="134"/>
    </row>
    <row r="27" spans="1:10" s="133" customFormat="1">
      <c r="A27" s="134"/>
      <c r="B27" s="134"/>
      <c r="C27" s="134"/>
      <c r="D27" s="134"/>
      <c r="E27" s="134"/>
      <c r="F27" s="134"/>
      <c r="G27" s="134"/>
      <c r="H27" s="134"/>
      <c r="I27" s="134"/>
    </row>
    <row r="28" spans="1:10" s="133" customFormat="1">
      <c r="A28" s="134"/>
      <c r="B28" s="134"/>
      <c r="C28" s="134"/>
      <c r="D28" s="134"/>
      <c r="E28" s="134"/>
      <c r="F28" s="134"/>
      <c r="G28" s="134"/>
      <c r="H28" s="134"/>
      <c r="I28" s="134"/>
    </row>
    <row r="29" spans="1:10" s="133" customFormat="1">
      <c r="A29" s="134"/>
      <c r="B29" s="134"/>
      <c r="C29" s="134"/>
      <c r="D29" s="134"/>
      <c r="E29" s="134"/>
      <c r="F29" s="134"/>
      <c r="G29" s="134"/>
      <c r="H29" s="134"/>
      <c r="I29" s="134"/>
    </row>
    <row r="30" spans="1:10" s="133" customFormat="1">
      <c r="A30" s="134"/>
      <c r="B30" s="134"/>
      <c r="C30" s="134"/>
      <c r="D30" s="134"/>
      <c r="E30" s="134"/>
      <c r="F30" s="134"/>
      <c r="G30" s="134"/>
      <c r="H30" s="134"/>
      <c r="I30" s="134"/>
    </row>
    <row r="31" spans="1:10" s="133" customFormat="1">
      <c r="A31" s="134"/>
      <c r="B31" s="134"/>
      <c r="C31" s="134"/>
      <c r="D31" s="134"/>
      <c r="E31" s="134"/>
      <c r="F31" s="134"/>
      <c r="G31" s="134"/>
      <c r="H31" s="134"/>
      <c r="I31" s="134"/>
    </row>
    <row r="32" spans="1:10" s="133" customFormat="1">
      <c r="A32" s="134"/>
      <c r="B32" s="134"/>
      <c r="C32" s="134"/>
      <c r="D32" s="134"/>
      <c r="E32" s="134"/>
      <c r="F32" s="134"/>
      <c r="G32" s="134"/>
      <c r="H32" s="134"/>
      <c r="I32" s="134"/>
    </row>
    <row r="33" spans="1:9" s="133" customFormat="1">
      <c r="A33" s="134"/>
      <c r="B33" s="134"/>
      <c r="C33" s="134"/>
      <c r="D33" s="134"/>
      <c r="E33" s="134"/>
      <c r="F33" s="134"/>
      <c r="G33" s="134"/>
      <c r="H33" s="134"/>
      <c r="I33" s="134"/>
    </row>
    <row r="34" spans="1:9" s="133" customFormat="1">
      <c r="A34" s="134"/>
      <c r="B34" s="134"/>
      <c r="C34" s="134"/>
      <c r="D34" s="134"/>
      <c r="E34" s="134"/>
      <c r="F34" s="134"/>
      <c r="G34" s="134"/>
      <c r="H34" s="134"/>
      <c r="I34" s="134"/>
    </row>
    <row r="35" spans="1:9" s="133" customFormat="1">
      <c r="A35" s="134"/>
      <c r="B35" s="134"/>
      <c r="C35" s="134"/>
      <c r="D35" s="134"/>
      <c r="E35" s="134"/>
      <c r="F35" s="134"/>
      <c r="G35" s="134"/>
      <c r="H35" s="134"/>
      <c r="I35" s="134"/>
    </row>
    <row r="36" spans="1:9" s="133" customFormat="1">
      <c r="A36" s="134"/>
      <c r="B36" s="134"/>
      <c r="C36" s="134"/>
      <c r="D36" s="134"/>
      <c r="E36" s="134"/>
      <c r="F36" s="134"/>
      <c r="G36" s="134"/>
      <c r="H36" s="134"/>
      <c r="I36" s="134"/>
    </row>
    <row r="37" spans="1:9" s="133" customFormat="1">
      <c r="A37" s="134"/>
      <c r="B37" s="134"/>
      <c r="C37" s="134"/>
      <c r="D37" s="134"/>
      <c r="E37" s="134"/>
      <c r="F37" s="134"/>
      <c r="G37" s="134"/>
      <c r="H37" s="134"/>
      <c r="I37" s="134"/>
    </row>
    <row r="38" spans="1:9" s="133" customFormat="1">
      <c r="A38" s="134"/>
      <c r="B38" s="134"/>
      <c r="C38" s="134"/>
      <c r="D38" s="134"/>
      <c r="E38" s="134"/>
      <c r="F38" s="134"/>
      <c r="G38" s="134"/>
      <c r="H38" s="134"/>
      <c r="I38" s="134"/>
    </row>
    <row r="39" spans="1:9" s="133" customFormat="1">
      <c r="A39" s="134"/>
      <c r="B39" s="134"/>
      <c r="C39" s="134"/>
      <c r="D39" s="134"/>
      <c r="E39" s="134"/>
      <c r="F39" s="134"/>
      <c r="G39" s="134"/>
      <c r="H39" s="134"/>
      <c r="I39" s="134"/>
    </row>
    <row r="40" spans="1:9" s="133" customFormat="1">
      <c r="A40" s="134"/>
      <c r="B40" s="134"/>
      <c r="C40" s="134"/>
      <c r="D40" s="134"/>
      <c r="E40" s="134"/>
      <c r="F40" s="134"/>
      <c r="G40" s="134"/>
      <c r="H40" s="134"/>
      <c r="I40" s="134"/>
    </row>
    <row r="41" spans="1:9" s="133" customFormat="1">
      <c r="A41" s="134"/>
      <c r="B41" s="134"/>
      <c r="C41" s="134"/>
      <c r="D41" s="134"/>
      <c r="E41" s="134"/>
      <c r="F41" s="134"/>
      <c r="G41" s="134"/>
      <c r="H41" s="134"/>
      <c r="I41" s="134"/>
    </row>
    <row r="42" spans="1:9" s="133" customFormat="1">
      <c r="A42" s="134"/>
      <c r="B42" s="134"/>
      <c r="C42" s="134"/>
      <c r="D42" s="134"/>
      <c r="E42" s="134"/>
      <c r="F42" s="134"/>
      <c r="G42" s="134"/>
      <c r="H42" s="134"/>
      <c r="I42" s="134"/>
    </row>
    <row r="43" spans="1:9" s="133" customFormat="1">
      <c r="A43" s="134"/>
      <c r="B43" s="134"/>
      <c r="C43" s="134"/>
      <c r="D43" s="134"/>
      <c r="E43" s="134"/>
      <c r="F43" s="134"/>
      <c r="G43" s="134"/>
      <c r="H43" s="134"/>
      <c r="I43" s="134"/>
    </row>
    <row r="44" spans="1:9" s="133" customFormat="1">
      <c r="A44" s="134"/>
      <c r="B44" s="134"/>
      <c r="C44" s="134"/>
      <c r="D44" s="134"/>
      <c r="E44" s="134"/>
      <c r="F44" s="134"/>
      <c r="G44" s="134"/>
      <c r="H44" s="134"/>
      <c r="I44" s="134"/>
    </row>
    <row r="45" spans="1:9" s="133" customFormat="1">
      <c r="A45" s="134"/>
      <c r="B45" s="134"/>
      <c r="C45" s="134"/>
      <c r="D45" s="134"/>
      <c r="E45" s="134"/>
      <c r="F45" s="134"/>
      <c r="G45" s="134"/>
      <c r="H45" s="134"/>
      <c r="I45" s="134"/>
    </row>
    <row r="46" spans="1:9" s="133" customFormat="1">
      <c r="A46" s="134"/>
      <c r="B46" s="134"/>
      <c r="C46" s="134"/>
      <c r="D46" s="134"/>
      <c r="E46" s="134"/>
      <c r="F46" s="134"/>
      <c r="G46" s="134"/>
      <c r="H46" s="134"/>
      <c r="I46" s="134"/>
    </row>
    <row r="47" spans="1:9" s="133" customFormat="1">
      <c r="A47" s="134"/>
      <c r="B47" s="134"/>
      <c r="C47" s="134"/>
      <c r="D47" s="134"/>
      <c r="E47" s="134"/>
      <c r="F47" s="134"/>
      <c r="G47" s="134"/>
      <c r="H47" s="134"/>
      <c r="I47" s="134"/>
    </row>
    <row r="48" spans="1:9" s="133" customFormat="1">
      <c r="A48" s="134"/>
      <c r="B48" s="134"/>
      <c r="C48" s="134"/>
      <c r="D48" s="134"/>
      <c r="E48" s="134"/>
      <c r="F48" s="134"/>
      <c r="G48" s="134"/>
      <c r="H48" s="134"/>
      <c r="I48" s="134"/>
    </row>
    <row r="49" spans="1:9" s="133" customFormat="1">
      <c r="A49" s="134"/>
      <c r="B49" s="134"/>
      <c r="C49" s="134"/>
      <c r="D49" s="134"/>
      <c r="E49" s="134"/>
      <c r="F49" s="134"/>
      <c r="G49" s="134"/>
      <c r="H49" s="134"/>
      <c r="I49" s="134"/>
    </row>
    <row r="50" spans="1:9" s="133" customFormat="1">
      <c r="A50" s="134"/>
      <c r="B50" s="134"/>
      <c r="C50" s="134"/>
      <c r="D50" s="134"/>
      <c r="E50" s="134"/>
      <c r="F50" s="134"/>
      <c r="G50" s="134"/>
      <c r="H50" s="134"/>
      <c r="I50" s="134"/>
    </row>
    <row r="51" spans="1:9" s="133" customFormat="1">
      <c r="A51" s="134"/>
      <c r="B51" s="134"/>
      <c r="C51" s="134"/>
      <c r="D51" s="134"/>
      <c r="E51" s="134"/>
      <c r="F51" s="134"/>
      <c r="G51" s="134"/>
      <c r="H51" s="134"/>
      <c r="I51" s="134"/>
    </row>
    <row r="52" spans="1:9" s="133" customFormat="1">
      <c r="A52" s="134"/>
      <c r="B52" s="134"/>
      <c r="C52" s="134"/>
      <c r="D52" s="134"/>
      <c r="E52" s="134"/>
      <c r="F52" s="134"/>
      <c r="G52" s="134"/>
      <c r="H52" s="134"/>
      <c r="I52" s="134"/>
    </row>
    <row r="53" spans="1:9" s="133" customFormat="1">
      <c r="A53" s="134"/>
      <c r="B53" s="134"/>
      <c r="C53" s="134"/>
      <c r="D53" s="134"/>
      <c r="E53" s="134"/>
      <c r="F53" s="134"/>
      <c r="G53" s="134"/>
      <c r="H53" s="134"/>
      <c r="I53" s="134"/>
    </row>
    <row r="54" spans="1:9" s="133" customFormat="1">
      <c r="A54" s="134"/>
      <c r="B54" s="134"/>
      <c r="C54" s="134"/>
      <c r="D54" s="134"/>
      <c r="E54" s="134"/>
      <c r="F54" s="134"/>
      <c r="G54" s="134"/>
      <c r="H54" s="134"/>
      <c r="I54" s="134"/>
    </row>
    <row r="55" spans="1:9" s="133" customFormat="1">
      <c r="A55" s="134"/>
      <c r="B55" s="134"/>
      <c r="C55" s="134"/>
      <c r="D55" s="134"/>
      <c r="E55" s="134"/>
      <c r="F55" s="134"/>
      <c r="G55" s="134"/>
      <c r="H55" s="134"/>
      <c r="I55" s="134"/>
    </row>
    <row r="56" spans="1:9" s="133" customFormat="1">
      <c r="A56" s="134"/>
      <c r="B56" s="134"/>
      <c r="C56" s="134"/>
      <c r="D56" s="134"/>
      <c r="E56" s="134"/>
      <c r="F56" s="134"/>
      <c r="G56" s="134"/>
      <c r="H56" s="134"/>
      <c r="I56" s="134"/>
    </row>
    <row r="57" spans="1:9" s="133" customFormat="1">
      <c r="A57" s="134"/>
      <c r="B57" s="134"/>
      <c r="C57" s="134"/>
      <c r="D57" s="134"/>
      <c r="E57" s="134"/>
      <c r="F57" s="134"/>
      <c r="G57" s="134"/>
      <c r="H57" s="134"/>
      <c r="I57" s="134"/>
    </row>
    <row r="58" spans="1:9" s="133" customFormat="1">
      <c r="A58" s="134"/>
      <c r="B58" s="134"/>
      <c r="C58" s="134"/>
      <c r="D58" s="134"/>
      <c r="E58" s="134"/>
      <c r="F58" s="134"/>
      <c r="G58" s="134"/>
      <c r="H58" s="134"/>
      <c r="I58" s="134"/>
    </row>
    <row r="59" spans="1:9" s="133" customFormat="1">
      <c r="A59" s="134"/>
      <c r="B59" s="134"/>
      <c r="C59" s="134"/>
      <c r="D59" s="134"/>
      <c r="E59" s="134"/>
      <c r="F59" s="134"/>
      <c r="G59" s="134"/>
      <c r="H59" s="134"/>
      <c r="I59" s="134"/>
    </row>
    <row r="60" spans="1:9" s="133" customFormat="1">
      <c r="A60" s="134"/>
      <c r="B60" s="134"/>
      <c r="C60" s="134"/>
      <c r="D60" s="134"/>
      <c r="E60" s="134"/>
      <c r="F60" s="134"/>
      <c r="G60" s="134"/>
      <c r="H60" s="134"/>
      <c r="I60" s="134"/>
    </row>
    <row r="61" spans="1:9" s="133" customFormat="1">
      <c r="A61" s="134"/>
      <c r="B61" s="134"/>
      <c r="C61" s="134"/>
      <c r="D61" s="134"/>
      <c r="E61" s="134"/>
      <c r="F61" s="134"/>
      <c r="G61" s="134"/>
      <c r="H61" s="134"/>
      <c r="I61" s="134"/>
    </row>
    <row r="62" spans="1:9" s="133" customFormat="1">
      <c r="A62" s="134"/>
      <c r="B62" s="134"/>
      <c r="C62" s="134"/>
      <c r="D62" s="134"/>
      <c r="E62" s="134"/>
      <c r="F62" s="134"/>
      <c r="G62" s="134"/>
      <c r="H62" s="134"/>
      <c r="I62" s="134"/>
    </row>
    <row r="63" spans="1:9" s="133" customFormat="1">
      <c r="A63" s="134"/>
      <c r="B63" s="134"/>
      <c r="C63" s="134"/>
      <c r="D63" s="134"/>
      <c r="E63" s="134"/>
      <c r="F63" s="134"/>
      <c r="G63" s="134"/>
      <c r="H63" s="134"/>
      <c r="I63" s="134"/>
    </row>
  </sheetData>
  <mergeCells count="10">
    <mergeCell ref="A18:J18"/>
    <mergeCell ref="A1:J1"/>
    <mergeCell ref="A3:J3"/>
    <mergeCell ref="A4:J4"/>
    <mergeCell ref="A6:J6"/>
    <mergeCell ref="D8:D17"/>
    <mergeCell ref="F9:I9"/>
    <mergeCell ref="F10:I10"/>
    <mergeCell ref="A5:J5"/>
    <mergeCell ref="A2:J2"/>
  </mergeCells>
  <pageMargins left="0.62" right="0.2" top="0.5" bottom="0.5" header="0.5" footer="0.5"/>
  <pageSetup scale="81" orientation="landscape" horizontalDpi="300" verticalDpi="300" r:id="rId1"/>
  <headerFooter alignWithMargins="0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H8" sqref="H8"/>
    </sheetView>
  </sheetViews>
  <sheetFormatPr defaultColWidth="9" defaultRowHeight="17.25" customHeight="1"/>
  <cols>
    <col min="1" max="1" width="4.36328125" style="92" customWidth="1"/>
    <col min="2" max="2" width="29.90625" style="92" customWidth="1"/>
    <col min="3" max="3" width="6.26953125" style="92" customWidth="1"/>
    <col min="4" max="4" width="12.08984375" style="92" customWidth="1"/>
    <col min="5" max="5" width="11.54296875" style="92" customWidth="1"/>
    <col min="6" max="6" width="11.1796875" style="92" customWidth="1"/>
    <col min="7" max="7" width="11.36328125" style="92" customWidth="1"/>
    <col min="8" max="8" width="9.90625" style="92" bestFit="1" customWidth="1"/>
    <col min="9" max="249" width="9" style="92"/>
    <col min="250" max="250" width="4.36328125" style="92" customWidth="1"/>
    <col min="251" max="251" width="27.90625" style="92" customWidth="1"/>
    <col min="252" max="252" width="7.08984375" style="92" customWidth="1"/>
    <col min="253" max="253" width="14.08984375" style="92" customWidth="1"/>
    <col min="254" max="254" width="11.54296875" style="92" customWidth="1"/>
    <col min="255" max="255" width="11.1796875" style="92" customWidth="1"/>
    <col min="256" max="256" width="11.81640625" style="92" customWidth="1"/>
    <col min="257" max="257" width="9.90625" style="92" bestFit="1" customWidth="1"/>
    <col min="258" max="258" width="11.36328125" style="92" bestFit="1" customWidth="1"/>
    <col min="259" max="259" width="1.453125" style="92" bestFit="1" customWidth="1"/>
    <col min="260" max="260" width="13.81640625" style="92" bestFit="1" customWidth="1"/>
    <col min="261" max="505" width="9" style="92"/>
    <col min="506" max="506" width="4.36328125" style="92" customWidth="1"/>
    <col min="507" max="507" width="27.90625" style="92" customWidth="1"/>
    <col min="508" max="508" width="7.08984375" style="92" customWidth="1"/>
    <col min="509" max="509" width="14.08984375" style="92" customWidth="1"/>
    <col min="510" max="510" width="11.54296875" style="92" customWidth="1"/>
    <col min="511" max="511" width="11.1796875" style="92" customWidth="1"/>
    <col min="512" max="512" width="11.81640625" style="92" customWidth="1"/>
    <col min="513" max="513" width="9.90625" style="92" bestFit="1" customWidth="1"/>
    <col min="514" max="514" width="11.36328125" style="92" bestFit="1" customWidth="1"/>
    <col min="515" max="515" width="1.453125" style="92" bestFit="1" customWidth="1"/>
    <col min="516" max="516" width="13.81640625" style="92" bestFit="1" customWidth="1"/>
    <col min="517" max="761" width="9" style="92"/>
    <col min="762" max="762" width="4.36328125" style="92" customWidth="1"/>
    <col min="763" max="763" width="27.90625" style="92" customWidth="1"/>
    <col min="764" max="764" width="7.08984375" style="92" customWidth="1"/>
    <col min="765" max="765" width="14.08984375" style="92" customWidth="1"/>
    <col min="766" max="766" width="11.54296875" style="92" customWidth="1"/>
    <col min="767" max="767" width="11.1796875" style="92" customWidth="1"/>
    <col min="768" max="768" width="11.81640625" style="92" customWidth="1"/>
    <col min="769" max="769" width="9.90625" style="92" bestFit="1" customWidth="1"/>
    <col min="770" max="770" width="11.36328125" style="92" bestFit="1" customWidth="1"/>
    <col min="771" max="771" width="1.453125" style="92" bestFit="1" customWidth="1"/>
    <col min="772" max="772" width="13.81640625" style="92" bestFit="1" customWidth="1"/>
    <col min="773" max="1017" width="9" style="92"/>
    <col min="1018" max="1018" width="4.36328125" style="92" customWidth="1"/>
    <col min="1019" max="1019" width="27.90625" style="92" customWidth="1"/>
    <col min="1020" max="1020" width="7.08984375" style="92" customWidth="1"/>
    <col min="1021" max="1021" width="14.08984375" style="92" customWidth="1"/>
    <col min="1022" max="1022" width="11.54296875" style="92" customWidth="1"/>
    <col min="1023" max="1023" width="11.1796875" style="92" customWidth="1"/>
    <col min="1024" max="1024" width="11.81640625" style="92" customWidth="1"/>
    <col min="1025" max="1025" width="9.90625" style="92" bestFit="1" customWidth="1"/>
    <col min="1026" max="1026" width="11.36328125" style="92" bestFit="1" customWidth="1"/>
    <col min="1027" max="1027" width="1.453125" style="92" bestFit="1" customWidth="1"/>
    <col min="1028" max="1028" width="13.81640625" style="92" bestFit="1" customWidth="1"/>
    <col min="1029" max="1273" width="9" style="92"/>
    <col min="1274" max="1274" width="4.36328125" style="92" customWidth="1"/>
    <col min="1275" max="1275" width="27.90625" style="92" customWidth="1"/>
    <col min="1276" max="1276" width="7.08984375" style="92" customWidth="1"/>
    <col min="1277" max="1277" width="14.08984375" style="92" customWidth="1"/>
    <col min="1278" max="1278" width="11.54296875" style="92" customWidth="1"/>
    <col min="1279" max="1279" width="11.1796875" style="92" customWidth="1"/>
    <col min="1280" max="1280" width="11.81640625" style="92" customWidth="1"/>
    <col min="1281" max="1281" width="9.90625" style="92" bestFit="1" customWidth="1"/>
    <col min="1282" max="1282" width="11.36328125" style="92" bestFit="1" customWidth="1"/>
    <col min="1283" max="1283" width="1.453125" style="92" bestFit="1" customWidth="1"/>
    <col min="1284" max="1284" width="13.81640625" style="92" bestFit="1" customWidth="1"/>
    <col min="1285" max="1529" width="9" style="92"/>
    <col min="1530" max="1530" width="4.36328125" style="92" customWidth="1"/>
    <col min="1531" max="1531" width="27.90625" style="92" customWidth="1"/>
    <col min="1532" max="1532" width="7.08984375" style="92" customWidth="1"/>
    <col min="1533" max="1533" width="14.08984375" style="92" customWidth="1"/>
    <col min="1534" max="1534" width="11.54296875" style="92" customWidth="1"/>
    <col min="1535" max="1535" width="11.1796875" style="92" customWidth="1"/>
    <col min="1536" max="1536" width="11.81640625" style="92" customWidth="1"/>
    <col min="1537" max="1537" width="9.90625" style="92" bestFit="1" customWidth="1"/>
    <col min="1538" max="1538" width="11.36328125" style="92" bestFit="1" customWidth="1"/>
    <col min="1539" max="1539" width="1.453125" style="92" bestFit="1" customWidth="1"/>
    <col min="1540" max="1540" width="13.81640625" style="92" bestFit="1" customWidth="1"/>
    <col min="1541" max="1785" width="9" style="92"/>
    <col min="1786" max="1786" width="4.36328125" style="92" customWidth="1"/>
    <col min="1787" max="1787" width="27.90625" style="92" customWidth="1"/>
    <col min="1788" max="1788" width="7.08984375" style="92" customWidth="1"/>
    <col min="1789" max="1789" width="14.08984375" style="92" customWidth="1"/>
    <col min="1790" max="1790" width="11.54296875" style="92" customWidth="1"/>
    <col min="1791" max="1791" width="11.1796875" style="92" customWidth="1"/>
    <col min="1792" max="1792" width="11.81640625" style="92" customWidth="1"/>
    <col min="1793" max="1793" width="9.90625" style="92" bestFit="1" customWidth="1"/>
    <col min="1794" max="1794" width="11.36328125" style="92" bestFit="1" customWidth="1"/>
    <col min="1795" max="1795" width="1.453125" style="92" bestFit="1" customWidth="1"/>
    <col min="1796" max="1796" width="13.81640625" style="92" bestFit="1" customWidth="1"/>
    <col min="1797" max="2041" width="9" style="92"/>
    <col min="2042" max="2042" width="4.36328125" style="92" customWidth="1"/>
    <col min="2043" max="2043" width="27.90625" style="92" customWidth="1"/>
    <col min="2044" max="2044" width="7.08984375" style="92" customWidth="1"/>
    <col min="2045" max="2045" width="14.08984375" style="92" customWidth="1"/>
    <col min="2046" max="2046" width="11.54296875" style="92" customWidth="1"/>
    <col min="2047" max="2047" width="11.1796875" style="92" customWidth="1"/>
    <col min="2048" max="2048" width="11.81640625" style="92" customWidth="1"/>
    <col min="2049" max="2049" width="9.90625" style="92" bestFit="1" customWidth="1"/>
    <col min="2050" max="2050" width="11.36328125" style="92" bestFit="1" customWidth="1"/>
    <col min="2051" max="2051" width="1.453125" style="92" bestFit="1" customWidth="1"/>
    <col min="2052" max="2052" width="13.81640625" style="92" bestFit="1" customWidth="1"/>
    <col min="2053" max="2297" width="9" style="92"/>
    <col min="2298" max="2298" width="4.36328125" style="92" customWidth="1"/>
    <col min="2299" max="2299" width="27.90625" style="92" customWidth="1"/>
    <col min="2300" max="2300" width="7.08984375" style="92" customWidth="1"/>
    <col min="2301" max="2301" width="14.08984375" style="92" customWidth="1"/>
    <col min="2302" max="2302" width="11.54296875" style="92" customWidth="1"/>
    <col min="2303" max="2303" width="11.1796875" style="92" customWidth="1"/>
    <col min="2304" max="2304" width="11.81640625" style="92" customWidth="1"/>
    <col min="2305" max="2305" width="9.90625" style="92" bestFit="1" customWidth="1"/>
    <col min="2306" max="2306" width="11.36328125" style="92" bestFit="1" customWidth="1"/>
    <col min="2307" max="2307" width="1.453125" style="92" bestFit="1" customWidth="1"/>
    <col min="2308" max="2308" width="13.81640625" style="92" bestFit="1" customWidth="1"/>
    <col min="2309" max="2553" width="9" style="92"/>
    <col min="2554" max="2554" width="4.36328125" style="92" customWidth="1"/>
    <col min="2555" max="2555" width="27.90625" style="92" customWidth="1"/>
    <col min="2556" max="2556" width="7.08984375" style="92" customWidth="1"/>
    <col min="2557" max="2557" width="14.08984375" style="92" customWidth="1"/>
    <col min="2558" max="2558" width="11.54296875" style="92" customWidth="1"/>
    <col min="2559" max="2559" width="11.1796875" style="92" customWidth="1"/>
    <col min="2560" max="2560" width="11.81640625" style="92" customWidth="1"/>
    <col min="2561" max="2561" width="9.90625" style="92" bestFit="1" customWidth="1"/>
    <col min="2562" max="2562" width="11.36328125" style="92" bestFit="1" customWidth="1"/>
    <col min="2563" max="2563" width="1.453125" style="92" bestFit="1" customWidth="1"/>
    <col min="2564" max="2564" width="13.81640625" style="92" bestFit="1" customWidth="1"/>
    <col min="2565" max="2809" width="9" style="92"/>
    <col min="2810" max="2810" width="4.36328125" style="92" customWidth="1"/>
    <col min="2811" max="2811" width="27.90625" style="92" customWidth="1"/>
    <col min="2812" max="2812" width="7.08984375" style="92" customWidth="1"/>
    <col min="2813" max="2813" width="14.08984375" style="92" customWidth="1"/>
    <col min="2814" max="2814" width="11.54296875" style="92" customWidth="1"/>
    <col min="2815" max="2815" width="11.1796875" style="92" customWidth="1"/>
    <col min="2816" max="2816" width="11.81640625" style="92" customWidth="1"/>
    <col min="2817" max="2817" width="9.90625" style="92" bestFit="1" customWidth="1"/>
    <col min="2818" max="2818" width="11.36328125" style="92" bestFit="1" customWidth="1"/>
    <col min="2819" max="2819" width="1.453125" style="92" bestFit="1" customWidth="1"/>
    <col min="2820" max="2820" width="13.81640625" style="92" bestFit="1" customWidth="1"/>
    <col min="2821" max="3065" width="9" style="92"/>
    <col min="3066" max="3066" width="4.36328125" style="92" customWidth="1"/>
    <col min="3067" max="3067" width="27.90625" style="92" customWidth="1"/>
    <col min="3068" max="3068" width="7.08984375" style="92" customWidth="1"/>
    <col min="3069" max="3069" width="14.08984375" style="92" customWidth="1"/>
    <col min="3070" max="3070" width="11.54296875" style="92" customWidth="1"/>
    <col min="3071" max="3071" width="11.1796875" style="92" customWidth="1"/>
    <col min="3072" max="3072" width="11.81640625" style="92" customWidth="1"/>
    <col min="3073" max="3073" width="9.90625" style="92" bestFit="1" customWidth="1"/>
    <col min="3074" max="3074" width="11.36328125" style="92" bestFit="1" customWidth="1"/>
    <col min="3075" max="3075" width="1.453125" style="92" bestFit="1" customWidth="1"/>
    <col min="3076" max="3076" width="13.81640625" style="92" bestFit="1" customWidth="1"/>
    <col min="3077" max="3321" width="9" style="92"/>
    <col min="3322" max="3322" width="4.36328125" style="92" customWidth="1"/>
    <col min="3323" max="3323" width="27.90625" style="92" customWidth="1"/>
    <col min="3324" max="3324" width="7.08984375" style="92" customWidth="1"/>
    <col min="3325" max="3325" width="14.08984375" style="92" customWidth="1"/>
    <col min="3326" max="3326" width="11.54296875" style="92" customWidth="1"/>
    <col min="3327" max="3327" width="11.1796875" style="92" customWidth="1"/>
    <col min="3328" max="3328" width="11.81640625" style="92" customWidth="1"/>
    <col min="3329" max="3329" width="9.90625" style="92" bestFit="1" customWidth="1"/>
    <col min="3330" max="3330" width="11.36328125" style="92" bestFit="1" customWidth="1"/>
    <col min="3331" max="3331" width="1.453125" style="92" bestFit="1" customWidth="1"/>
    <col min="3332" max="3332" width="13.81640625" style="92" bestFit="1" customWidth="1"/>
    <col min="3333" max="3577" width="9" style="92"/>
    <col min="3578" max="3578" width="4.36328125" style="92" customWidth="1"/>
    <col min="3579" max="3579" width="27.90625" style="92" customWidth="1"/>
    <col min="3580" max="3580" width="7.08984375" style="92" customWidth="1"/>
    <col min="3581" max="3581" width="14.08984375" style="92" customWidth="1"/>
    <col min="3582" max="3582" width="11.54296875" style="92" customWidth="1"/>
    <col min="3583" max="3583" width="11.1796875" style="92" customWidth="1"/>
    <col min="3584" max="3584" width="11.81640625" style="92" customWidth="1"/>
    <col min="3585" max="3585" width="9.90625" style="92" bestFit="1" customWidth="1"/>
    <col min="3586" max="3586" width="11.36328125" style="92" bestFit="1" customWidth="1"/>
    <col min="3587" max="3587" width="1.453125" style="92" bestFit="1" customWidth="1"/>
    <col min="3588" max="3588" width="13.81640625" style="92" bestFit="1" customWidth="1"/>
    <col min="3589" max="3833" width="9" style="92"/>
    <col min="3834" max="3834" width="4.36328125" style="92" customWidth="1"/>
    <col min="3835" max="3835" width="27.90625" style="92" customWidth="1"/>
    <col min="3836" max="3836" width="7.08984375" style="92" customWidth="1"/>
    <col min="3837" max="3837" width="14.08984375" style="92" customWidth="1"/>
    <col min="3838" max="3838" width="11.54296875" style="92" customWidth="1"/>
    <col min="3839" max="3839" width="11.1796875" style="92" customWidth="1"/>
    <col min="3840" max="3840" width="11.81640625" style="92" customWidth="1"/>
    <col min="3841" max="3841" width="9.90625" style="92" bestFit="1" customWidth="1"/>
    <col min="3842" max="3842" width="11.36328125" style="92" bestFit="1" customWidth="1"/>
    <col min="3843" max="3843" width="1.453125" style="92" bestFit="1" customWidth="1"/>
    <col min="3844" max="3844" width="13.81640625" style="92" bestFit="1" customWidth="1"/>
    <col min="3845" max="4089" width="9" style="92"/>
    <col min="4090" max="4090" width="4.36328125" style="92" customWidth="1"/>
    <col min="4091" max="4091" width="27.90625" style="92" customWidth="1"/>
    <col min="4092" max="4092" width="7.08984375" style="92" customWidth="1"/>
    <col min="4093" max="4093" width="14.08984375" style="92" customWidth="1"/>
    <col min="4094" max="4094" width="11.54296875" style="92" customWidth="1"/>
    <col min="4095" max="4095" width="11.1796875" style="92" customWidth="1"/>
    <col min="4096" max="4096" width="11.81640625" style="92" customWidth="1"/>
    <col min="4097" max="4097" width="9.90625" style="92" bestFit="1" customWidth="1"/>
    <col min="4098" max="4098" width="11.36328125" style="92" bestFit="1" customWidth="1"/>
    <col min="4099" max="4099" width="1.453125" style="92" bestFit="1" customWidth="1"/>
    <col min="4100" max="4100" width="13.81640625" style="92" bestFit="1" customWidth="1"/>
    <col min="4101" max="4345" width="9" style="92"/>
    <col min="4346" max="4346" width="4.36328125" style="92" customWidth="1"/>
    <col min="4347" max="4347" width="27.90625" style="92" customWidth="1"/>
    <col min="4348" max="4348" width="7.08984375" style="92" customWidth="1"/>
    <col min="4349" max="4349" width="14.08984375" style="92" customWidth="1"/>
    <col min="4350" max="4350" width="11.54296875" style="92" customWidth="1"/>
    <col min="4351" max="4351" width="11.1796875" style="92" customWidth="1"/>
    <col min="4352" max="4352" width="11.81640625" style="92" customWidth="1"/>
    <col min="4353" max="4353" width="9.90625" style="92" bestFit="1" customWidth="1"/>
    <col min="4354" max="4354" width="11.36328125" style="92" bestFit="1" customWidth="1"/>
    <col min="4355" max="4355" width="1.453125" style="92" bestFit="1" customWidth="1"/>
    <col min="4356" max="4356" width="13.81640625" style="92" bestFit="1" customWidth="1"/>
    <col min="4357" max="4601" width="9" style="92"/>
    <col min="4602" max="4602" width="4.36328125" style="92" customWidth="1"/>
    <col min="4603" max="4603" width="27.90625" style="92" customWidth="1"/>
    <col min="4604" max="4604" width="7.08984375" style="92" customWidth="1"/>
    <col min="4605" max="4605" width="14.08984375" style="92" customWidth="1"/>
    <col min="4606" max="4606" width="11.54296875" style="92" customWidth="1"/>
    <col min="4607" max="4607" width="11.1796875" style="92" customWidth="1"/>
    <col min="4608" max="4608" width="11.81640625" style="92" customWidth="1"/>
    <col min="4609" max="4609" width="9.90625" style="92" bestFit="1" customWidth="1"/>
    <col min="4610" max="4610" width="11.36328125" style="92" bestFit="1" customWidth="1"/>
    <col min="4611" max="4611" width="1.453125" style="92" bestFit="1" customWidth="1"/>
    <col min="4612" max="4612" width="13.81640625" style="92" bestFit="1" customWidth="1"/>
    <col min="4613" max="4857" width="9" style="92"/>
    <col min="4858" max="4858" width="4.36328125" style="92" customWidth="1"/>
    <col min="4859" max="4859" width="27.90625" style="92" customWidth="1"/>
    <col min="4860" max="4860" width="7.08984375" style="92" customWidth="1"/>
    <col min="4861" max="4861" width="14.08984375" style="92" customWidth="1"/>
    <col min="4862" max="4862" width="11.54296875" style="92" customWidth="1"/>
    <col min="4863" max="4863" width="11.1796875" style="92" customWidth="1"/>
    <col min="4864" max="4864" width="11.81640625" style="92" customWidth="1"/>
    <col min="4865" max="4865" width="9.90625" style="92" bestFit="1" customWidth="1"/>
    <col min="4866" max="4866" width="11.36328125" style="92" bestFit="1" customWidth="1"/>
    <col min="4867" max="4867" width="1.453125" style="92" bestFit="1" customWidth="1"/>
    <col min="4868" max="4868" width="13.81640625" style="92" bestFit="1" customWidth="1"/>
    <col min="4869" max="5113" width="9" style="92"/>
    <col min="5114" max="5114" width="4.36328125" style="92" customWidth="1"/>
    <col min="5115" max="5115" width="27.90625" style="92" customWidth="1"/>
    <col min="5116" max="5116" width="7.08984375" style="92" customWidth="1"/>
    <col min="5117" max="5117" width="14.08984375" style="92" customWidth="1"/>
    <col min="5118" max="5118" width="11.54296875" style="92" customWidth="1"/>
    <col min="5119" max="5119" width="11.1796875" style="92" customWidth="1"/>
    <col min="5120" max="5120" width="11.81640625" style="92" customWidth="1"/>
    <col min="5121" max="5121" width="9.90625" style="92" bestFit="1" customWidth="1"/>
    <col min="5122" max="5122" width="11.36328125" style="92" bestFit="1" customWidth="1"/>
    <col min="5123" max="5123" width="1.453125" style="92" bestFit="1" customWidth="1"/>
    <col min="5124" max="5124" width="13.81640625" style="92" bestFit="1" customWidth="1"/>
    <col min="5125" max="5369" width="9" style="92"/>
    <col min="5370" max="5370" width="4.36328125" style="92" customWidth="1"/>
    <col min="5371" max="5371" width="27.90625" style="92" customWidth="1"/>
    <col min="5372" max="5372" width="7.08984375" style="92" customWidth="1"/>
    <col min="5373" max="5373" width="14.08984375" style="92" customWidth="1"/>
    <col min="5374" max="5374" width="11.54296875" style="92" customWidth="1"/>
    <col min="5375" max="5375" width="11.1796875" style="92" customWidth="1"/>
    <col min="5376" max="5376" width="11.81640625" style="92" customWidth="1"/>
    <col min="5377" max="5377" width="9.90625" style="92" bestFit="1" customWidth="1"/>
    <col min="5378" max="5378" width="11.36328125" style="92" bestFit="1" customWidth="1"/>
    <col min="5379" max="5379" width="1.453125" style="92" bestFit="1" customWidth="1"/>
    <col min="5380" max="5380" width="13.81640625" style="92" bestFit="1" customWidth="1"/>
    <col min="5381" max="5625" width="9" style="92"/>
    <col min="5626" max="5626" width="4.36328125" style="92" customWidth="1"/>
    <col min="5627" max="5627" width="27.90625" style="92" customWidth="1"/>
    <col min="5628" max="5628" width="7.08984375" style="92" customWidth="1"/>
    <col min="5629" max="5629" width="14.08984375" style="92" customWidth="1"/>
    <col min="5630" max="5630" width="11.54296875" style="92" customWidth="1"/>
    <col min="5631" max="5631" width="11.1796875" style="92" customWidth="1"/>
    <col min="5632" max="5632" width="11.81640625" style="92" customWidth="1"/>
    <col min="5633" max="5633" width="9.90625" style="92" bestFit="1" customWidth="1"/>
    <col min="5634" max="5634" width="11.36328125" style="92" bestFit="1" customWidth="1"/>
    <col min="5635" max="5635" width="1.453125" style="92" bestFit="1" customWidth="1"/>
    <col min="5636" max="5636" width="13.81640625" style="92" bestFit="1" customWidth="1"/>
    <col min="5637" max="5881" width="9" style="92"/>
    <col min="5882" max="5882" width="4.36328125" style="92" customWidth="1"/>
    <col min="5883" max="5883" width="27.90625" style="92" customWidth="1"/>
    <col min="5884" max="5884" width="7.08984375" style="92" customWidth="1"/>
    <col min="5885" max="5885" width="14.08984375" style="92" customWidth="1"/>
    <col min="5886" max="5886" width="11.54296875" style="92" customWidth="1"/>
    <col min="5887" max="5887" width="11.1796875" style="92" customWidth="1"/>
    <col min="5888" max="5888" width="11.81640625" style="92" customWidth="1"/>
    <col min="5889" max="5889" width="9.90625" style="92" bestFit="1" customWidth="1"/>
    <col min="5890" max="5890" width="11.36328125" style="92" bestFit="1" customWidth="1"/>
    <col min="5891" max="5891" width="1.453125" style="92" bestFit="1" customWidth="1"/>
    <col min="5892" max="5892" width="13.81640625" style="92" bestFit="1" customWidth="1"/>
    <col min="5893" max="6137" width="9" style="92"/>
    <col min="6138" max="6138" width="4.36328125" style="92" customWidth="1"/>
    <col min="6139" max="6139" width="27.90625" style="92" customWidth="1"/>
    <col min="6140" max="6140" width="7.08984375" style="92" customWidth="1"/>
    <col min="6141" max="6141" width="14.08984375" style="92" customWidth="1"/>
    <col min="6142" max="6142" width="11.54296875" style="92" customWidth="1"/>
    <col min="6143" max="6143" width="11.1796875" style="92" customWidth="1"/>
    <col min="6144" max="6144" width="11.81640625" style="92" customWidth="1"/>
    <col min="6145" max="6145" width="9.90625" style="92" bestFit="1" customWidth="1"/>
    <col min="6146" max="6146" width="11.36328125" style="92" bestFit="1" customWidth="1"/>
    <col min="6147" max="6147" width="1.453125" style="92" bestFit="1" customWidth="1"/>
    <col min="6148" max="6148" width="13.81640625" style="92" bestFit="1" customWidth="1"/>
    <col min="6149" max="6393" width="9" style="92"/>
    <col min="6394" max="6394" width="4.36328125" style="92" customWidth="1"/>
    <col min="6395" max="6395" width="27.90625" style="92" customWidth="1"/>
    <col min="6396" max="6396" width="7.08984375" style="92" customWidth="1"/>
    <col min="6397" max="6397" width="14.08984375" style="92" customWidth="1"/>
    <col min="6398" max="6398" width="11.54296875" style="92" customWidth="1"/>
    <col min="6399" max="6399" width="11.1796875" style="92" customWidth="1"/>
    <col min="6400" max="6400" width="11.81640625" style="92" customWidth="1"/>
    <col min="6401" max="6401" width="9.90625" style="92" bestFit="1" customWidth="1"/>
    <col min="6402" max="6402" width="11.36328125" style="92" bestFit="1" customWidth="1"/>
    <col min="6403" max="6403" width="1.453125" style="92" bestFit="1" customWidth="1"/>
    <col min="6404" max="6404" width="13.81640625" style="92" bestFit="1" customWidth="1"/>
    <col min="6405" max="6649" width="9" style="92"/>
    <col min="6650" max="6650" width="4.36328125" style="92" customWidth="1"/>
    <col min="6651" max="6651" width="27.90625" style="92" customWidth="1"/>
    <col min="6652" max="6652" width="7.08984375" style="92" customWidth="1"/>
    <col min="6653" max="6653" width="14.08984375" style="92" customWidth="1"/>
    <col min="6654" max="6654" width="11.54296875" style="92" customWidth="1"/>
    <col min="6655" max="6655" width="11.1796875" style="92" customWidth="1"/>
    <col min="6656" max="6656" width="11.81640625" style="92" customWidth="1"/>
    <col min="6657" max="6657" width="9.90625" style="92" bestFit="1" customWidth="1"/>
    <col min="6658" max="6658" width="11.36328125" style="92" bestFit="1" customWidth="1"/>
    <col min="6659" max="6659" width="1.453125" style="92" bestFit="1" customWidth="1"/>
    <col min="6660" max="6660" width="13.81640625" style="92" bestFit="1" customWidth="1"/>
    <col min="6661" max="6905" width="9" style="92"/>
    <col min="6906" max="6906" width="4.36328125" style="92" customWidth="1"/>
    <col min="6907" max="6907" width="27.90625" style="92" customWidth="1"/>
    <col min="6908" max="6908" width="7.08984375" style="92" customWidth="1"/>
    <col min="6909" max="6909" width="14.08984375" style="92" customWidth="1"/>
    <col min="6910" max="6910" width="11.54296875" style="92" customWidth="1"/>
    <col min="6911" max="6911" width="11.1796875" style="92" customWidth="1"/>
    <col min="6912" max="6912" width="11.81640625" style="92" customWidth="1"/>
    <col min="6913" max="6913" width="9.90625" style="92" bestFit="1" customWidth="1"/>
    <col min="6914" max="6914" width="11.36328125" style="92" bestFit="1" customWidth="1"/>
    <col min="6915" max="6915" width="1.453125" style="92" bestFit="1" customWidth="1"/>
    <col min="6916" max="6916" width="13.81640625" style="92" bestFit="1" customWidth="1"/>
    <col min="6917" max="7161" width="9" style="92"/>
    <col min="7162" max="7162" width="4.36328125" style="92" customWidth="1"/>
    <col min="7163" max="7163" width="27.90625" style="92" customWidth="1"/>
    <col min="7164" max="7164" width="7.08984375" style="92" customWidth="1"/>
    <col min="7165" max="7165" width="14.08984375" style="92" customWidth="1"/>
    <col min="7166" max="7166" width="11.54296875" style="92" customWidth="1"/>
    <col min="7167" max="7167" width="11.1796875" style="92" customWidth="1"/>
    <col min="7168" max="7168" width="11.81640625" style="92" customWidth="1"/>
    <col min="7169" max="7169" width="9.90625" style="92" bestFit="1" customWidth="1"/>
    <col min="7170" max="7170" width="11.36328125" style="92" bestFit="1" customWidth="1"/>
    <col min="7171" max="7171" width="1.453125" style="92" bestFit="1" customWidth="1"/>
    <col min="7172" max="7172" width="13.81640625" style="92" bestFit="1" customWidth="1"/>
    <col min="7173" max="7417" width="9" style="92"/>
    <col min="7418" max="7418" width="4.36328125" style="92" customWidth="1"/>
    <col min="7419" max="7419" width="27.90625" style="92" customWidth="1"/>
    <col min="7420" max="7420" width="7.08984375" style="92" customWidth="1"/>
    <col min="7421" max="7421" width="14.08984375" style="92" customWidth="1"/>
    <col min="7422" max="7422" width="11.54296875" style="92" customWidth="1"/>
    <col min="7423" max="7423" width="11.1796875" style="92" customWidth="1"/>
    <col min="7424" max="7424" width="11.81640625" style="92" customWidth="1"/>
    <col min="7425" max="7425" width="9.90625" style="92" bestFit="1" customWidth="1"/>
    <col min="7426" max="7426" width="11.36328125" style="92" bestFit="1" customWidth="1"/>
    <col min="7427" max="7427" width="1.453125" style="92" bestFit="1" customWidth="1"/>
    <col min="7428" max="7428" width="13.81640625" style="92" bestFit="1" customWidth="1"/>
    <col min="7429" max="7673" width="9" style="92"/>
    <col min="7674" max="7674" width="4.36328125" style="92" customWidth="1"/>
    <col min="7675" max="7675" width="27.90625" style="92" customWidth="1"/>
    <col min="7676" max="7676" width="7.08984375" style="92" customWidth="1"/>
    <col min="7677" max="7677" width="14.08984375" style="92" customWidth="1"/>
    <col min="7678" max="7678" width="11.54296875" style="92" customWidth="1"/>
    <col min="7679" max="7679" width="11.1796875" style="92" customWidth="1"/>
    <col min="7680" max="7680" width="11.81640625" style="92" customWidth="1"/>
    <col min="7681" max="7681" width="9.90625" style="92" bestFit="1" customWidth="1"/>
    <col min="7682" max="7682" width="11.36328125" style="92" bestFit="1" customWidth="1"/>
    <col min="7683" max="7683" width="1.453125" style="92" bestFit="1" customWidth="1"/>
    <col min="7684" max="7684" width="13.81640625" style="92" bestFit="1" customWidth="1"/>
    <col min="7685" max="7929" width="9" style="92"/>
    <col min="7930" max="7930" width="4.36328125" style="92" customWidth="1"/>
    <col min="7931" max="7931" width="27.90625" style="92" customWidth="1"/>
    <col min="7932" max="7932" width="7.08984375" style="92" customWidth="1"/>
    <col min="7933" max="7933" width="14.08984375" style="92" customWidth="1"/>
    <col min="7934" max="7934" width="11.54296875" style="92" customWidth="1"/>
    <col min="7935" max="7935" width="11.1796875" style="92" customWidth="1"/>
    <col min="7936" max="7936" width="11.81640625" style="92" customWidth="1"/>
    <col min="7937" max="7937" width="9.90625" style="92" bestFit="1" customWidth="1"/>
    <col min="7938" max="7938" width="11.36328125" style="92" bestFit="1" customWidth="1"/>
    <col min="7939" max="7939" width="1.453125" style="92" bestFit="1" customWidth="1"/>
    <col min="7940" max="7940" width="13.81640625" style="92" bestFit="1" customWidth="1"/>
    <col min="7941" max="8185" width="9" style="92"/>
    <col min="8186" max="8186" width="4.36328125" style="92" customWidth="1"/>
    <col min="8187" max="8187" width="27.90625" style="92" customWidth="1"/>
    <col min="8188" max="8188" width="7.08984375" style="92" customWidth="1"/>
    <col min="8189" max="8189" width="14.08984375" style="92" customWidth="1"/>
    <col min="8190" max="8190" width="11.54296875" style="92" customWidth="1"/>
    <col min="8191" max="8191" width="11.1796875" style="92" customWidth="1"/>
    <col min="8192" max="8192" width="11.81640625" style="92" customWidth="1"/>
    <col min="8193" max="8193" width="9.90625" style="92" bestFit="1" customWidth="1"/>
    <col min="8194" max="8194" width="11.36328125" style="92" bestFit="1" customWidth="1"/>
    <col min="8195" max="8195" width="1.453125" style="92" bestFit="1" customWidth="1"/>
    <col min="8196" max="8196" width="13.81640625" style="92" bestFit="1" customWidth="1"/>
    <col min="8197" max="8441" width="9" style="92"/>
    <col min="8442" max="8442" width="4.36328125" style="92" customWidth="1"/>
    <col min="8443" max="8443" width="27.90625" style="92" customWidth="1"/>
    <col min="8444" max="8444" width="7.08984375" style="92" customWidth="1"/>
    <col min="8445" max="8445" width="14.08984375" style="92" customWidth="1"/>
    <col min="8446" max="8446" width="11.54296875" style="92" customWidth="1"/>
    <col min="8447" max="8447" width="11.1796875" style="92" customWidth="1"/>
    <col min="8448" max="8448" width="11.81640625" style="92" customWidth="1"/>
    <col min="8449" max="8449" width="9.90625" style="92" bestFit="1" customWidth="1"/>
    <col min="8450" max="8450" width="11.36328125" style="92" bestFit="1" customWidth="1"/>
    <col min="8451" max="8451" width="1.453125" style="92" bestFit="1" customWidth="1"/>
    <col min="8452" max="8452" width="13.81640625" style="92" bestFit="1" customWidth="1"/>
    <col min="8453" max="8697" width="9" style="92"/>
    <col min="8698" max="8698" width="4.36328125" style="92" customWidth="1"/>
    <col min="8699" max="8699" width="27.90625" style="92" customWidth="1"/>
    <col min="8700" max="8700" width="7.08984375" style="92" customWidth="1"/>
    <col min="8701" max="8701" width="14.08984375" style="92" customWidth="1"/>
    <col min="8702" max="8702" width="11.54296875" style="92" customWidth="1"/>
    <col min="8703" max="8703" width="11.1796875" style="92" customWidth="1"/>
    <col min="8704" max="8704" width="11.81640625" style="92" customWidth="1"/>
    <col min="8705" max="8705" width="9.90625" style="92" bestFit="1" customWidth="1"/>
    <col min="8706" max="8706" width="11.36328125" style="92" bestFit="1" customWidth="1"/>
    <col min="8707" max="8707" width="1.453125" style="92" bestFit="1" customWidth="1"/>
    <col min="8708" max="8708" width="13.81640625" style="92" bestFit="1" customWidth="1"/>
    <col min="8709" max="8953" width="9" style="92"/>
    <col min="8954" max="8954" width="4.36328125" style="92" customWidth="1"/>
    <col min="8955" max="8955" width="27.90625" style="92" customWidth="1"/>
    <col min="8956" max="8956" width="7.08984375" style="92" customWidth="1"/>
    <col min="8957" max="8957" width="14.08984375" style="92" customWidth="1"/>
    <col min="8958" max="8958" width="11.54296875" style="92" customWidth="1"/>
    <col min="8959" max="8959" width="11.1796875" style="92" customWidth="1"/>
    <col min="8960" max="8960" width="11.81640625" style="92" customWidth="1"/>
    <col min="8961" max="8961" width="9.90625" style="92" bestFit="1" customWidth="1"/>
    <col min="8962" max="8962" width="11.36328125" style="92" bestFit="1" customWidth="1"/>
    <col min="8963" max="8963" width="1.453125" style="92" bestFit="1" customWidth="1"/>
    <col min="8964" max="8964" width="13.81640625" style="92" bestFit="1" customWidth="1"/>
    <col min="8965" max="9209" width="9" style="92"/>
    <col min="9210" max="9210" width="4.36328125" style="92" customWidth="1"/>
    <col min="9211" max="9211" width="27.90625" style="92" customWidth="1"/>
    <col min="9212" max="9212" width="7.08984375" style="92" customWidth="1"/>
    <col min="9213" max="9213" width="14.08984375" style="92" customWidth="1"/>
    <col min="9214" max="9214" width="11.54296875" style="92" customWidth="1"/>
    <col min="9215" max="9215" width="11.1796875" style="92" customWidth="1"/>
    <col min="9216" max="9216" width="11.81640625" style="92" customWidth="1"/>
    <col min="9217" max="9217" width="9.90625" style="92" bestFit="1" customWidth="1"/>
    <col min="9218" max="9218" width="11.36328125" style="92" bestFit="1" customWidth="1"/>
    <col min="9219" max="9219" width="1.453125" style="92" bestFit="1" customWidth="1"/>
    <col min="9220" max="9220" width="13.81640625" style="92" bestFit="1" customWidth="1"/>
    <col min="9221" max="9465" width="9" style="92"/>
    <col min="9466" max="9466" width="4.36328125" style="92" customWidth="1"/>
    <col min="9467" max="9467" width="27.90625" style="92" customWidth="1"/>
    <col min="9468" max="9468" width="7.08984375" style="92" customWidth="1"/>
    <col min="9469" max="9469" width="14.08984375" style="92" customWidth="1"/>
    <col min="9470" max="9470" width="11.54296875" style="92" customWidth="1"/>
    <col min="9471" max="9471" width="11.1796875" style="92" customWidth="1"/>
    <col min="9472" max="9472" width="11.81640625" style="92" customWidth="1"/>
    <col min="9473" max="9473" width="9.90625" style="92" bestFit="1" customWidth="1"/>
    <col min="9474" max="9474" width="11.36328125" style="92" bestFit="1" customWidth="1"/>
    <col min="9475" max="9475" width="1.453125" style="92" bestFit="1" customWidth="1"/>
    <col min="9476" max="9476" width="13.81640625" style="92" bestFit="1" customWidth="1"/>
    <col min="9477" max="9721" width="9" style="92"/>
    <col min="9722" max="9722" width="4.36328125" style="92" customWidth="1"/>
    <col min="9723" max="9723" width="27.90625" style="92" customWidth="1"/>
    <col min="9724" max="9724" width="7.08984375" style="92" customWidth="1"/>
    <col min="9725" max="9725" width="14.08984375" style="92" customWidth="1"/>
    <col min="9726" max="9726" width="11.54296875" style="92" customWidth="1"/>
    <col min="9727" max="9727" width="11.1796875" style="92" customWidth="1"/>
    <col min="9728" max="9728" width="11.81640625" style="92" customWidth="1"/>
    <col min="9729" max="9729" width="9.90625" style="92" bestFit="1" customWidth="1"/>
    <col min="9730" max="9730" width="11.36328125" style="92" bestFit="1" customWidth="1"/>
    <col min="9731" max="9731" width="1.453125" style="92" bestFit="1" customWidth="1"/>
    <col min="9732" max="9732" width="13.81640625" style="92" bestFit="1" customWidth="1"/>
    <col min="9733" max="9977" width="9" style="92"/>
    <col min="9978" max="9978" width="4.36328125" style="92" customWidth="1"/>
    <col min="9979" max="9979" width="27.90625" style="92" customWidth="1"/>
    <col min="9980" max="9980" width="7.08984375" style="92" customWidth="1"/>
    <col min="9981" max="9981" width="14.08984375" style="92" customWidth="1"/>
    <col min="9982" max="9982" width="11.54296875" style="92" customWidth="1"/>
    <col min="9983" max="9983" width="11.1796875" style="92" customWidth="1"/>
    <col min="9984" max="9984" width="11.81640625" style="92" customWidth="1"/>
    <col min="9985" max="9985" width="9.90625" style="92" bestFit="1" customWidth="1"/>
    <col min="9986" max="9986" width="11.36328125" style="92" bestFit="1" customWidth="1"/>
    <col min="9987" max="9987" width="1.453125" style="92" bestFit="1" customWidth="1"/>
    <col min="9988" max="9988" width="13.81640625" style="92" bestFit="1" customWidth="1"/>
    <col min="9989" max="10233" width="9" style="92"/>
    <col min="10234" max="10234" width="4.36328125" style="92" customWidth="1"/>
    <col min="10235" max="10235" width="27.90625" style="92" customWidth="1"/>
    <col min="10236" max="10236" width="7.08984375" style="92" customWidth="1"/>
    <col min="10237" max="10237" width="14.08984375" style="92" customWidth="1"/>
    <col min="10238" max="10238" width="11.54296875" style="92" customWidth="1"/>
    <col min="10239" max="10239" width="11.1796875" style="92" customWidth="1"/>
    <col min="10240" max="10240" width="11.81640625" style="92" customWidth="1"/>
    <col min="10241" max="10241" width="9.90625" style="92" bestFit="1" customWidth="1"/>
    <col min="10242" max="10242" width="11.36328125" style="92" bestFit="1" customWidth="1"/>
    <col min="10243" max="10243" width="1.453125" style="92" bestFit="1" customWidth="1"/>
    <col min="10244" max="10244" width="13.81640625" style="92" bestFit="1" customWidth="1"/>
    <col min="10245" max="10489" width="9" style="92"/>
    <col min="10490" max="10490" width="4.36328125" style="92" customWidth="1"/>
    <col min="10491" max="10491" width="27.90625" style="92" customWidth="1"/>
    <col min="10492" max="10492" width="7.08984375" style="92" customWidth="1"/>
    <col min="10493" max="10493" width="14.08984375" style="92" customWidth="1"/>
    <col min="10494" max="10494" width="11.54296875" style="92" customWidth="1"/>
    <col min="10495" max="10495" width="11.1796875" style="92" customWidth="1"/>
    <col min="10496" max="10496" width="11.81640625" style="92" customWidth="1"/>
    <col min="10497" max="10497" width="9.90625" style="92" bestFit="1" customWidth="1"/>
    <col min="10498" max="10498" width="11.36328125" style="92" bestFit="1" customWidth="1"/>
    <col min="10499" max="10499" width="1.453125" style="92" bestFit="1" customWidth="1"/>
    <col min="10500" max="10500" width="13.81640625" style="92" bestFit="1" customWidth="1"/>
    <col min="10501" max="10745" width="9" style="92"/>
    <col min="10746" max="10746" width="4.36328125" style="92" customWidth="1"/>
    <col min="10747" max="10747" width="27.90625" style="92" customWidth="1"/>
    <col min="10748" max="10748" width="7.08984375" style="92" customWidth="1"/>
    <col min="10749" max="10749" width="14.08984375" style="92" customWidth="1"/>
    <col min="10750" max="10750" width="11.54296875" style="92" customWidth="1"/>
    <col min="10751" max="10751" width="11.1796875" style="92" customWidth="1"/>
    <col min="10752" max="10752" width="11.81640625" style="92" customWidth="1"/>
    <col min="10753" max="10753" width="9.90625" style="92" bestFit="1" customWidth="1"/>
    <col min="10754" max="10754" width="11.36328125" style="92" bestFit="1" customWidth="1"/>
    <col min="10755" max="10755" width="1.453125" style="92" bestFit="1" customWidth="1"/>
    <col min="10756" max="10756" width="13.81640625" style="92" bestFit="1" customWidth="1"/>
    <col min="10757" max="11001" width="9" style="92"/>
    <col min="11002" max="11002" width="4.36328125" style="92" customWidth="1"/>
    <col min="11003" max="11003" width="27.90625" style="92" customWidth="1"/>
    <col min="11004" max="11004" width="7.08984375" style="92" customWidth="1"/>
    <col min="11005" max="11005" width="14.08984375" style="92" customWidth="1"/>
    <col min="11006" max="11006" width="11.54296875" style="92" customWidth="1"/>
    <col min="11007" max="11007" width="11.1796875" style="92" customWidth="1"/>
    <col min="11008" max="11008" width="11.81640625" style="92" customWidth="1"/>
    <col min="11009" max="11009" width="9.90625" style="92" bestFit="1" customWidth="1"/>
    <col min="11010" max="11010" width="11.36328125" style="92" bestFit="1" customWidth="1"/>
    <col min="11011" max="11011" width="1.453125" style="92" bestFit="1" customWidth="1"/>
    <col min="11012" max="11012" width="13.81640625" style="92" bestFit="1" customWidth="1"/>
    <col min="11013" max="11257" width="9" style="92"/>
    <col min="11258" max="11258" width="4.36328125" style="92" customWidth="1"/>
    <col min="11259" max="11259" width="27.90625" style="92" customWidth="1"/>
    <col min="11260" max="11260" width="7.08984375" style="92" customWidth="1"/>
    <col min="11261" max="11261" width="14.08984375" style="92" customWidth="1"/>
    <col min="11262" max="11262" width="11.54296875" style="92" customWidth="1"/>
    <col min="11263" max="11263" width="11.1796875" style="92" customWidth="1"/>
    <col min="11264" max="11264" width="11.81640625" style="92" customWidth="1"/>
    <col min="11265" max="11265" width="9.90625" style="92" bestFit="1" customWidth="1"/>
    <col min="11266" max="11266" width="11.36328125" style="92" bestFit="1" customWidth="1"/>
    <col min="11267" max="11267" width="1.453125" style="92" bestFit="1" customWidth="1"/>
    <col min="11268" max="11268" width="13.81640625" style="92" bestFit="1" customWidth="1"/>
    <col min="11269" max="11513" width="9" style="92"/>
    <col min="11514" max="11514" width="4.36328125" style="92" customWidth="1"/>
    <col min="11515" max="11515" width="27.90625" style="92" customWidth="1"/>
    <col min="11516" max="11516" width="7.08984375" style="92" customWidth="1"/>
    <col min="11517" max="11517" width="14.08984375" style="92" customWidth="1"/>
    <col min="11518" max="11518" width="11.54296875" style="92" customWidth="1"/>
    <col min="11519" max="11519" width="11.1796875" style="92" customWidth="1"/>
    <col min="11520" max="11520" width="11.81640625" style="92" customWidth="1"/>
    <col min="11521" max="11521" width="9.90625" style="92" bestFit="1" customWidth="1"/>
    <col min="11522" max="11522" width="11.36328125" style="92" bestFit="1" customWidth="1"/>
    <col min="11523" max="11523" width="1.453125" style="92" bestFit="1" customWidth="1"/>
    <col min="11524" max="11524" width="13.81640625" style="92" bestFit="1" customWidth="1"/>
    <col min="11525" max="11769" width="9" style="92"/>
    <col min="11770" max="11770" width="4.36328125" style="92" customWidth="1"/>
    <col min="11771" max="11771" width="27.90625" style="92" customWidth="1"/>
    <col min="11772" max="11772" width="7.08984375" style="92" customWidth="1"/>
    <col min="11773" max="11773" width="14.08984375" style="92" customWidth="1"/>
    <col min="11774" max="11774" width="11.54296875" style="92" customWidth="1"/>
    <col min="11775" max="11775" width="11.1796875" style="92" customWidth="1"/>
    <col min="11776" max="11776" width="11.81640625" style="92" customWidth="1"/>
    <col min="11777" max="11777" width="9.90625" style="92" bestFit="1" customWidth="1"/>
    <col min="11778" max="11778" width="11.36328125" style="92" bestFit="1" customWidth="1"/>
    <col min="11779" max="11779" width="1.453125" style="92" bestFit="1" customWidth="1"/>
    <col min="11780" max="11780" width="13.81640625" style="92" bestFit="1" customWidth="1"/>
    <col min="11781" max="12025" width="9" style="92"/>
    <col min="12026" max="12026" width="4.36328125" style="92" customWidth="1"/>
    <col min="12027" max="12027" width="27.90625" style="92" customWidth="1"/>
    <col min="12028" max="12028" width="7.08984375" style="92" customWidth="1"/>
    <col min="12029" max="12029" width="14.08984375" style="92" customWidth="1"/>
    <col min="12030" max="12030" width="11.54296875" style="92" customWidth="1"/>
    <col min="12031" max="12031" width="11.1796875" style="92" customWidth="1"/>
    <col min="12032" max="12032" width="11.81640625" style="92" customWidth="1"/>
    <col min="12033" max="12033" width="9.90625" style="92" bestFit="1" customWidth="1"/>
    <col min="12034" max="12034" width="11.36328125" style="92" bestFit="1" customWidth="1"/>
    <col min="12035" max="12035" width="1.453125" style="92" bestFit="1" customWidth="1"/>
    <col min="12036" max="12036" width="13.81640625" style="92" bestFit="1" customWidth="1"/>
    <col min="12037" max="12281" width="9" style="92"/>
    <col min="12282" max="12282" width="4.36328125" style="92" customWidth="1"/>
    <col min="12283" max="12283" width="27.90625" style="92" customWidth="1"/>
    <col min="12284" max="12284" width="7.08984375" style="92" customWidth="1"/>
    <col min="12285" max="12285" width="14.08984375" style="92" customWidth="1"/>
    <col min="12286" max="12286" width="11.54296875" style="92" customWidth="1"/>
    <col min="12287" max="12287" width="11.1796875" style="92" customWidth="1"/>
    <col min="12288" max="12288" width="11.81640625" style="92" customWidth="1"/>
    <col min="12289" max="12289" width="9.90625" style="92" bestFit="1" customWidth="1"/>
    <col min="12290" max="12290" width="11.36328125" style="92" bestFit="1" customWidth="1"/>
    <col min="12291" max="12291" width="1.453125" style="92" bestFit="1" customWidth="1"/>
    <col min="12292" max="12292" width="13.81640625" style="92" bestFit="1" customWidth="1"/>
    <col min="12293" max="12537" width="9" style="92"/>
    <col min="12538" max="12538" width="4.36328125" style="92" customWidth="1"/>
    <col min="12539" max="12539" width="27.90625" style="92" customWidth="1"/>
    <col min="12540" max="12540" width="7.08984375" style="92" customWidth="1"/>
    <col min="12541" max="12541" width="14.08984375" style="92" customWidth="1"/>
    <col min="12542" max="12542" width="11.54296875" style="92" customWidth="1"/>
    <col min="12543" max="12543" width="11.1796875" style="92" customWidth="1"/>
    <col min="12544" max="12544" width="11.81640625" style="92" customWidth="1"/>
    <col min="12545" max="12545" width="9.90625" style="92" bestFit="1" customWidth="1"/>
    <col min="12546" max="12546" width="11.36328125" style="92" bestFit="1" customWidth="1"/>
    <col min="12547" max="12547" width="1.453125" style="92" bestFit="1" customWidth="1"/>
    <col min="12548" max="12548" width="13.81640625" style="92" bestFit="1" customWidth="1"/>
    <col min="12549" max="12793" width="9" style="92"/>
    <col min="12794" max="12794" width="4.36328125" style="92" customWidth="1"/>
    <col min="12795" max="12795" width="27.90625" style="92" customWidth="1"/>
    <col min="12796" max="12796" width="7.08984375" style="92" customWidth="1"/>
    <col min="12797" max="12797" width="14.08984375" style="92" customWidth="1"/>
    <col min="12798" max="12798" width="11.54296875" style="92" customWidth="1"/>
    <col min="12799" max="12799" width="11.1796875" style="92" customWidth="1"/>
    <col min="12800" max="12800" width="11.81640625" style="92" customWidth="1"/>
    <col min="12801" max="12801" width="9.90625" style="92" bestFit="1" customWidth="1"/>
    <col min="12802" max="12802" width="11.36328125" style="92" bestFit="1" customWidth="1"/>
    <col min="12803" max="12803" width="1.453125" style="92" bestFit="1" customWidth="1"/>
    <col min="12804" max="12804" width="13.81640625" style="92" bestFit="1" customWidth="1"/>
    <col min="12805" max="13049" width="9" style="92"/>
    <col min="13050" max="13050" width="4.36328125" style="92" customWidth="1"/>
    <col min="13051" max="13051" width="27.90625" style="92" customWidth="1"/>
    <col min="13052" max="13052" width="7.08984375" style="92" customWidth="1"/>
    <col min="13053" max="13053" width="14.08984375" style="92" customWidth="1"/>
    <col min="13054" max="13054" width="11.54296875" style="92" customWidth="1"/>
    <col min="13055" max="13055" width="11.1796875" style="92" customWidth="1"/>
    <col min="13056" max="13056" width="11.81640625" style="92" customWidth="1"/>
    <col min="13057" max="13057" width="9.90625" style="92" bestFit="1" customWidth="1"/>
    <col min="13058" max="13058" width="11.36328125" style="92" bestFit="1" customWidth="1"/>
    <col min="13059" max="13059" width="1.453125" style="92" bestFit="1" customWidth="1"/>
    <col min="13060" max="13060" width="13.81640625" style="92" bestFit="1" customWidth="1"/>
    <col min="13061" max="13305" width="9" style="92"/>
    <col min="13306" max="13306" width="4.36328125" style="92" customWidth="1"/>
    <col min="13307" max="13307" width="27.90625" style="92" customWidth="1"/>
    <col min="13308" max="13308" width="7.08984375" style="92" customWidth="1"/>
    <col min="13309" max="13309" width="14.08984375" style="92" customWidth="1"/>
    <col min="13310" max="13310" width="11.54296875" style="92" customWidth="1"/>
    <col min="13311" max="13311" width="11.1796875" style="92" customWidth="1"/>
    <col min="13312" max="13312" width="11.81640625" style="92" customWidth="1"/>
    <col min="13313" max="13313" width="9.90625" style="92" bestFit="1" customWidth="1"/>
    <col min="13314" max="13314" width="11.36328125" style="92" bestFit="1" customWidth="1"/>
    <col min="13315" max="13315" width="1.453125" style="92" bestFit="1" customWidth="1"/>
    <col min="13316" max="13316" width="13.81640625" style="92" bestFit="1" customWidth="1"/>
    <col min="13317" max="13561" width="9" style="92"/>
    <col min="13562" max="13562" width="4.36328125" style="92" customWidth="1"/>
    <col min="13563" max="13563" width="27.90625" style="92" customWidth="1"/>
    <col min="13564" max="13564" width="7.08984375" style="92" customWidth="1"/>
    <col min="13565" max="13565" width="14.08984375" style="92" customWidth="1"/>
    <col min="13566" max="13566" width="11.54296875" style="92" customWidth="1"/>
    <col min="13567" max="13567" width="11.1796875" style="92" customWidth="1"/>
    <col min="13568" max="13568" width="11.81640625" style="92" customWidth="1"/>
    <col min="13569" max="13569" width="9.90625" style="92" bestFit="1" customWidth="1"/>
    <col min="13570" max="13570" width="11.36328125" style="92" bestFit="1" customWidth="1"/>
    <col min="13571" max="13571" width="1.453125" style="92" bestFit="1" customWidth="1"/>
    <col min="13572" max="13572" width="13.81640625" style="92" bestFit="1" customWidth="1"/>
    <col min="13573" max="13817" width="9" style="92"/>
    <col min="13818" max="13818" width="4.36328125" style="92" customWidth="1"/>
    <col min="13819" max="13819" width="27.90625" style="92" customWidth="1"/>
    <col min="13820" max="13820" width="7.08984375" style="92" customWidth="1"/>
    <col min="13821" max="13821" width="14.08984375" style="92" customWidth="1"/>
    <col min="13822" max="13822" width="11.54296875" style="92" customWidth="1"/>
    <col min="13823" max="13823" width="11.1796875" style="92" customWidth="1"/>
    <col min="13824" max="13824" width="11.81640625" style="92" customWidth="1"/>
    <col min="13825" max="13825" width="9.90625" style="92" bestFit="1" customWidth="1"/>
    <col min="13826" max="13826" width="11.36328125" style="92" bestFit="1" customWidth="1"/>
    <col min="13827" max="13827" width="1.453125" style="92" bestFit="1" customWidth="1"/>
    <col min="13828" max="13828" width="13.81640625" style="92" bestFit="1" customWidth="1"/>
    <col min="13829" max="14073" width="9" style="92"/>
    <col min="14074" max="14074" width="4.36328125" style="92" customWidth="1"/>
    <col min="14075" max="14075" width="27.90625" style="92" customWidth="1"/>
    <col min="14076" max="14076" width="7.08984375" style="92" customWidth="1"/>
    <col min="14077" max="14077" width="14.08984375" style="92" customWidth="1"/>
    <col min="14078" max="14078" width="11.54296875" style="92" customWidth="1"/>
    <col min="14079" max="14079" width="11.1796875" style="92" customWidth="1"/>
    <col min="14080" max="14080" width="11.81640625" style="92" customWidth="1"/>
    <col min="14081" max="14081" width="9.90625" style="92" bestFit="1" customWidth="1"/>
    <col min="14082" max="14082" width="11.36328125" style="92" bestFit="1" customWidth="1"/>
    <col min="14083" max="14083" width="1.453125" style="92" bestFit="1" customWidth="1"/>
    <col min="14084" max="14084" width="13.81640625" style="92" bestFit="1" customWidth="1"/>
    <col min="14085" max="14329" width="9" style="92"/>
    <col min="14330" max="14330" width="4.36328125" style="92" customWidth="1"/>
    <col min="14331" max="14331" width="27.90625" style="92" customWidth="1"/>
    <col min="14332" max="14332" width="7.08984375" style="92" customWidth="1"/>
    <col min="14333" max="14333" width="14.08984375" style="92" customWidth="1"/>
    <col min="14334" max="14334" width="11.54296875" style="92" customWidth="1"/>
    <col min="14335" max="14335" width="11.1796875" style="92" customWidth="1"/>
    <col min="14336" max="14336" width="11.81640625" style="92" customWidth="1"/>
    <col min="14337" max="14337" width="9.90625" style="92" bestFit="1" customWidth="1"/>
    <col min="14338" max="14338" width="11.36328125" style="92" bestFit="1" customWidth="1"/>
    <col min="14339" max="14339" width="1.453125" style="92" bestFit="1" customWidth="1"/>
    <col min="14340" max="14340" width="13.81640625" style="92" bestFit="1" customWidth="1"/>
    <col min="14341" max="14585" width="9" style="92"/>
    <col min="14586" max="14586" width="4.36328125" style="92" customWidth="1"/>
    <col min="14587" max="14587" width="27.90625" style="92" customWidth="1"/>
    <col min="14588" max="14588" width="7.08984375" style="92" customWidth="1"/>
    <col min="14589" max="14589" width="14.08984375" style="92" customWidth="1"/>
    <col min="14590" max="14590" width="11.54296875" style="92" customWidth="1"/>
    <col min="14591" max="14591" width="11.1796875" style="92" customWidth="1"/>
    <col min="14592" max="14592" width="11.81640625" style="92" customWidth="1"/>
    <col min="14593" max="14593" width="9.90625" style="92" bestFit="1" customWidth="1"/>
    <col min="14594" max="14594" width="11.36328125" style="92" bestFit="1" customWidth="1"/>
    <col min="14595" max="14595" width="1.453125" style="92" bestFit="1" customWidth="1"/>
    <col min="14596" max="14596" width="13.81640625" style="92" bestFit="1" customWidth="1"/>
    <col min="14597" max="14841" width="9" style="92"/>
    <col min="14842" max="14842" width="4.36328125" style="92" customWidth="1"/>
    <col min="14843" max="14843" width="27.90625" style="92" customWidth="1"/>
    <col min="14844" max="14844" width="7.08984375" style="92" customWidth="1"/>
    <col min="14845" max="14845" width="14.08984375" style="92" customWidth="1"/>
    <col min="14846" max="14846" width="11.54296875" style="92" customWidth="1"/>
    <col min="14847" max="14847" width="11.1796875" style="92" customWidth="1"/>
    <col min="14848" max="14848" width="11.81640625" style="92" customWidth="1"/>
    <col min="14849" max="14849" width="9.90625" style="92" bestFit="1" customWidth="1"/>
    <col min="14850" max="14850" width="11.36328125" style="92" bestFit="1" customWidth="1"/>
    <col min="14851" max="14851" width="1.453125" style="92" bestFit="1" customWidth="1"/>
    <col min="14852" max="14852" width="13.81640625" style="92" bestFit="1" customWidth="1"/>
    <col min="14853" max="15097" width="9" style="92"/>
    <col min="15098" max="15098" width="4.36328125" style="92" customWidth="1"/>
    <col min="15099" max="15099" width="27.90625" style="92" customWidth="1"/>
    <col min="15100" max="15100" width="7.08984375" style="92" customWidth="1"/>
    <col min="15101" max="15101" width="14.08984375" style="92" customWidth="1"/>
    <col min="15102" max="15102" width="11.54296875" style="92" customWidth="1"/>
    <col min="15103" max="15103" width="11.1796875" style="92" customWidth="1"/>
    <col min="15104" max="15104" width="11.81640625" style="92" customWidth="1"/>
    <col min="15105" max="15105" width="9.90625" style="92" bestFit="1" customWidth="1"/>
    <col min="15106" max="15106" width="11.36328125" style="92" bestFit="1" customWidth="1"/>
    <col min="15107" max="15107" width="1.453125" style="92" bestFit="1" customWidth="1"/>
    <col min="15108" max="15108" width="13.81640625" style="92" bestFit="1" customWidth="1"/>
    <col min="15109" max="15353" width="9" style="92"/>
    <col min="15354" max="15354" width="4.36328125" style="92" customWidth="1"/>
    <col min="15355" max="15355" width="27.90625" style="92" customWidth="1"/>
    <col min="15356" max="15356" width="7.08984375" style="92" customWidth="1"/>
    <col min="15357" max="15357" width="14.08984375" style="92" customWidth="1"/>
    <col min="15358" max="15358" width="11.54296875" style="92" customWidth="1"/>
    <col min="15359" max="15359" width="11.1796875" style="92" customWidth="1"/>
    <col min="15360" max="15360" width="11.81640625" style="92" customWidth="1"/>
    <col min="15361" max="15361" width="9.90625" style="92" bestFit="1" customWidth="1"/>
    <col min="15362" max="15362" width="11.36328125" style="92" bestFit="1" customWidth="1"/>
    <col min="15363" max="15363" width="1.453125" style="92" bestFit="1" customWidth="1"/>
    <col min="15364" max="15364" width="13.81640625" style="92" bestFit="1" customWidth="1"/>
    <col min="15365" max="15609" width="9" style="92"/>
    <col min="15610" max="15610" width="4.36328125" style="92" customWidth="1"/>
    <col min="15611" max="15611" width="27.90625" style="92" customWidth="1"/>
    <col min="15612" max="15612" width="7.08984375" style="92" customWidth="1"/>
    <col min="15613" max="15613" width="14.08984375" style="92" customWidth="1"/>
    <col min="15614" max="15614" width="11.54296875" style="92" customWidth="1"/>
    <col min="15615" max="15615" width="11.1796875" style="92" customWidth="1"/>
    <col min="15616" max="15616" width="11.81640625" style="92" customWidth="1"/>
    <col min="15617" max="15617" width="9.90625" style="92" bestFit="1" customWidth="1"/>
    <col min="15618" max="15618" width="11.36328125" style="92" bestFit="1" customWidth="1"/>
    <col min="15619" max="15619" width="1.453125" style="92" bestFit="1" customWidth="1"/>
    <col min="15620" max="15620" width="13.81640625" style="92" bestFit="1" customWidth="1"/>
    <col min="15621" max="15865" width="9" style="92"/>
    <col min="15866" max="15866" width="4.36328125" style="92" customWidth="1"/>
    <col min="15867" max="15867" width="27.90625" style="92" customWidth="1"/>
    <col min="15868" max="15868" width="7.08984375" style="92" customWidth="1"/>
    <col min="15869" max="15869" width="14.08984375" style="92" customWidth="1"/>
    <col min="15870" max="15870" width="11.54296875" style="92" customWidth="1"/>
    <col min="15871" max="15871" width="11.1796875" style="92" customWidth="1"/>
    <col min="15872" max="15872" width="11.81640625" style="92" customWidth="1"/>
    <col min="15873" max="15873" width="9.90625" style="92" bestFit="1" customWidth="1"/>
    <col min="15874" max="15874" width="11.36328125" style="92" bestFit="1" customWidth="1"/>
    <col min="15875" max="15875" width="1.453125" style="92" bestFit="1" customWidth="1"/>
    <col min="15876" max="15876" width="13.81640625" style="92" bestFit="1" customWidth="1"/>
    <col min="15877" max="16121" width="9" style="92"/>
    <col min="16122" max="16122" width="4.36328125" style="92" customWidth="1"/>
    <col min="16123" max="16123" width="27.90625" style="92" customWidth="1"/>
    <col min="16124" max="16124" width="7.08984375" style="92" customWidth="1"/>
    <col min="16125" max="16125" width="14.08984375" style="92" customWidth="1"/>
    <col min="16126" max="16126" width="11.54296875" style="92" customWidth="1"/>
    <col min="16127" max="16127" width="11.1796875" style="92" customWidth="1"/>
    <col min="16128" max="16128" width="11.81640625" style="92" customWidth="1"/>
    <col min="16129" max="16129" width="9.90625" style="92" bestFit="1" customWidth="1"/>
    <col min="16130" max="16130" width="11.36328125" style="92" bestFit="1" customWidth="1"/>
    <col min="16131" max="16131" width="1.453125" style="92" bestFit="1" customWidth="1"/>
    <col min="16132" max="16132" width="13.81640625" style="92" bestFit="1" customWidth="1"/>
    <col min="16133" max="16384" width="9" style="92"/>
  </cols>
  <sheetData>
    <row r="1" spans="1:8" ht="23.4" customHeight="1">
      <c r="A1" s="198" t="s">
        <v>136</v>
      </c>
      <c r="B1" s="199"/>
      <c r="C1" s="199"/>
      <c r="D1" s="199"/>
      <c r="E1" s="199"/>
      <c r="F1" s="199"/>
      <c r="G1" s="199"/>
    </row>
    <row r="2" spans="1:8" ht="23.4" customHeight="1">
      <c r="A2" s="198" t="s">
        <v>129</v>
      </c>
      <c r="B2" s="199"/>
      <c r="C2" s="199"/>
      <c r="D2" s="199"/>
      <c r="E2" s="199"/>
      <c r="F2" s="199"/>
      <c r="G2" s="199"/>
    </row>
    <row r="3" spans="1:8" ht="24.6" customHeight="1">
      <c r="A3" s="198" t="s">
        <v>128</v>
      </c>
      <c r="B3" s="199"/>
      <c r="C3" s="199"/>
      <c r="D3" s="199"/>
      <c r="E3" s="199"/>
      <c r="F3" s="199"/>
      <c r="G3" s="199"/>
    </row>
    <row r="4" spans="1:8" s="93" customFormat="1" ht="21.75" customHeight="1">
      <c r="A4" s="202" t="s">
        <v>139</v>
      </c>
      <c r="B4" s="203"/>
      <c r="C4" s="203"/>
      <c r="D4" s="203"/>
      <c r="E4" s="203"/>
      <c r="F4" s="203"/>
      <c r="G4" s="204"/>
    </row>
    <row r="5" spans="1:8" s="93" customFormat="1" ht="21.75" hidden="1" customHeight="1">
      <c r="A5" s="202" t="s">
        <v>130</v>
      </c>
      <c r="B5" s="203"/>
      <c r="C5" s="203"/>
      <c r="D5" s="203"/>
      <c r="E5" s="203"/>
      <c r="F5" s="203"/>
      <c r="G5" s="204"/>
    </row>
    <row r="6" spans="1:8" ht="18.75" customHeight="1" thickBot="1">
      <c r="A6" s="205" t="s">
        <v>21</v>
      </c>
      <c r="B6" s="206"/>
      <c r="C6" s="206"/>
      <c r="D6" s="206"/>
      <c r="E6" s="206"/>
      <c r="F6" s="206"/>
      <c r="G6" s="206"/>
    </row>
    <row r="7" spans="1:8" ht="48.75" customHeight="1" thickTop="1">
      <c r="A7" s="94" t="s">
        <v>0</v>
      </c>
      <c r="B7" s="95" t="s">
        <v>46</v>
      </c>
      <c r="C7" s="95" t="s">
        <v>47</v>
      </c>
      <c r="D7" s="95" t="s">
        <v>48</v>
      </c>
      <c r="E7" s="95" t="s">
        <v>49</v>
      </c>
      <c r="F7" s="95" t="s">
        <v>50</v>
      </c>
      <c r="G7" s="96" t="s">
        <v>51</v>
      </c>
    </row>
    <row r="8" spans="1:8" ht="17.25" customHeight="1">
      <c r="A8" s="97" t="s">
        <v>52</v>
      </c>
      <c r="B8" s="98" t="s">
        <v>53</v>
      </c>
      <c r="C8" s="98" t="s">
        <v>54</v>
      </c>
      <c r="D8" s="98" t="s">
        <v>55</v>
      </c>
      <c r="E8" s="98" t="s">
        <v>56</v>
      </c>
      <c r="F8" s="98" t="s">
        <v>57</v>
      </c>
      <c r="G8" s="99" t="s">
        <v>58</v>
      </c>
    </row>
    <row r="9" spans="1:8" ht="16.2" customHeight="1">
      <c r="A9" s="100">
        <v>1</v>
      </c>
      <c r="B9" s="101" t="s">
        <v>69</v>
      </c>
      <c r="C9" s="102" t="s">
        <v>59</v>
      </c>
      <c r="D9" s="102"/>
      <c r="E9" s="103">
        <f>'Dự toán'!F12</f>
        <v>3303518000</v>
      </c>
      <c r="F9" s="103">
        <f>10%*E9</f>
        <v>330351800</v>
      </c>
      <c r="G9" s="104">
        <f>ROUND(E9+F9,-3)</f>
        <v>3633870000</v>
      </c>
      <c r="H9" s="105"/>
    </row>
    <row r="10" spans="1:8" ht="16.2" customHeight="1">
      <c r="A10" s="106">
        <v>2</v>
      </c>
      <c r="B10" s="101" t="s">
        <v>44</v>
      </c>
      <c r="C10" s="107" t="s">
        <v>60</v>
      </c>
      <c r="D10" s="207" t="s">
        <v>80</v>
      </c>
      <c r="E10" s="208"/>
      <c r="F10" s="209"/>
      <c r="G10" s="104">
        <f>SUM(G11:G16)</f>
        <v>17864000</v>
      </c>
    </row>
    <row r="11" spans="1:8" ht="16.2" customHeight="1">
      <c r="A11" s="108" t="s">
        <v>73</v>
      </c>
      <c r="B11" s="109" t="s">
        <v>72</v>
      </c>
      <c r="C11" s="110" t="s">
        <v>61</v>
      </c>
      <c r="D11" s="210" t="s">
        <v>71</v>
      </c>
      <c r="E11" s="211"/>
      <c r="F11" s="212"/>
      <c r="G11" s="111">
        <v>5000000</v>
      </c>
    </row>
    <row r="12" spans="1:8" ht="16.2" customHeight="1">
      <c r="A12" s="108" t="s">
        <v>75</v>
      </c>
      <c r="B12" s="109" t="s">
        <v>74</v>
      </c>
      <c r="C12" s="110" t="s">
        <v>62</v>
      </c>
      <c r="D12" s="113" t="s">
        <v>87</v>
      </c>
      <c r="E12" s="112">
        <v>2000000</v>
      </c>
      <c r="F12" s="112">
        <f t="shared" ref="F12:F16" si="0">8%*E12</f>
        <v>160000</v>
      </c>
      <c r="G12" s="111">
        <f>ROUND((SUM(E12:F12)),-3)</f>
        <v>2160000</v>
      </c>
    </row>
    <row r="13" spans="1:8" ht="16.2" customHeight="1">
      <c r="A13" s="108" t="s">
        <v>76</v>
      </c>
      <c r="B13" s="114" t="s">
        <v>81</v>
      </c>
      <c r="C13" s="110" t="s">
        <v>63</v>
      </c>
      <c r="D13" s="113" t="s">
        <v>85</v>
      </c>
      <c r="E13" s="115">
        <f>E9*0.1%</f>
        <v>3303518</v>
      </c>
      <c r="F13" s="112">
        <f t="shared" si="0"/>
        <v>264281.44</v>
      </c>
      <c r="G13" s="111">
        <f>ROUND((SUM(E13:F13)),-3)</f>
        <v>3568000</v>
      </c>
    </row>
    <row r="14" spans="1:8" ht="16.2" customHeight="1">
      <c r="A14" s="108" t="s">
        <v>77</v>
      </c>
      <c r="B14" s="114" t="s">
        <v>82</v>
      </c>
      <c r="C14" s="110" t="s">
        <v>64</v>
      </c>
      <c r="D14" s="113" t="s">
        <v>85</v>
      </c>
      <c r="E14" s="115">
        <f>E9*0.1%</f>
        <v>3303518</v>
      </c>
      <c r="F14" s="112">
        <f t="shared" si="0"/>
        <v>264281.44</v>
      </c>
      <c r="G14" s="111">
        <f>ROUND((SUM(E14:F14)),-3)</f>
        <v>3568000</v>
      </c>
      <c r="H14" s="116"/>
    </row>
    <row r="15" spans="1:8" ht="16.2" customHeight="1">
      <c r="A15" s="108" t="s">
        <v>78</v>
      </c>
      <c r="B15" s="109" t="s">
        <v>83</v>
      </c>
      <c r="C15" s="110" t="s">
        <v>65</v>
      </c>
      <c r="D15" s="118" t="s">
        <v>86</v>
      </c>
      <c r="E15" s="112">
        <f>E9*0.05%</f>
        <v>1651759</v>
      </c>
      <c r="F15" s="112">
        <f t="shared" si="0"/>
        <v>132140.72</v>
      </c>
      <c r="G15" s="111">
        <f>ROUND((SUM(E15:F15)),-3)</f>
        <v>1784000</v>
      </c>
    </row>
    <row r="16" spans="1:8" ht="19.2" customHeight="1">
      <c r="A16" s="108" t="s">
        <v>79</v>
      </c>
      <c r="B16" s="114" t="s">
        <v>84</v>
      </c>
      <c r="C16" s="110" t="s">
        <v>66</v>
      </c>
      <c r="D16" s="117" t="s">
        <v>86</v>
      </c>
      <c r="E16" s="112">
        <f>E9*0.05%</f>
        <v>1651759</v>
      </c>
      <c r="F16" s="112">
        <f t="shared" si="0"/>
        <v>132140.72</v>
      </c>
      <c r="G16" s="111">
        <f>ROUND((SUM(E16:F16)),-3)</f>
        <v>1784000</v>
      </c>
    </row>
    <row r="17" spans="1:8" ht="19.2" customHeight="1">
      <c r="A17" s="106">
        <v>3</v>
      </c>
      <c r="B17" s="101" t="s">
        <v>125</v>
      </c>
      <c r="C17" s="107" t="s">
        <v>135</v>
      </c>
      <c r="D17" s="207" t="s">
        <v>67</v>
      </c>
      <c r="E17" s="208"/>
      <c r="F17" s="209"/>
      <c r="G17" s="104">
        <f>SUM(G18)</f>
        <v>330000</v>
      </c>
    </row>
    <row r="18" spans="1:8" ht="16.2" customHeight="1">
      <c r="A18" s="108" t="s">
        <v>124</v>
      </c>
      <c r="B18" s="109" t="s">
        <v>70</v>
      </c>
      <c r="C18" s="110" t="s">
        <v>67</v>
      </c>
      <c r="D18" s="201" t="s">
        <v>71</v>
      </c>
      <c r="E18" s="201"/>
      <c r="F18" s="201"/>
      <c r="G18" s="111">
        <v>330000</v>
      </c>
    </row>
    <row r="19" spans="1:8" ht="16.2" customHeight="1" thickBot="1">
      <c r="A19" s="119">
        <v>4</v>
      </c>
      <c r="B19" s="120" t="s">
        <v>18</v>
      </c>
      <c r="C19" s="121" t="s">
        <v>68</v>
      </c>
      <c r="D19" s="213" t="s">
        <v>134</v>
      </c>
      <c r="E19" s="214"/>
      <c r="F19" s="215"/>
      <c r="G19" s="122">
        <f>G9+G10+G17</f>
        <v>3652064000</v>
      </c>
    </row>
    <row r="20" spans="1:8" ht="19.8" customHeight="1" thickTop="1">
      <c r="A20" s="200" t="s">
        <v>96</v>
      </c>
      <c r="B20" s="200"/>
      <c r="C20" s="200"/>
      <c r="D20" s="200"/>
      <c r="E20" s="200"/>
      <c r="F20" s="200"/>
      <c r="G20" s="200"/>
    </row>
    <row r="21" spans="1:8" ht="21" customHeight="1">
      <c r="A21" s="123"/>
      <c r="B21" s="123"/>
      <c r="C21" s="123"/>
      <c r="D21" s="123"/>
      <c r="E21" s="123"/>
      <c r="F21" s="123"/>
      <c r="G21" s="123"/>
    </row>
    <row r="23" spans="1:8" ht="17.25" customHeight="1">
      <c r="H23" s="124"/>
    </row>
    <row r="24" spans="1:8" ht="17.25" customHeight="1">
      <c r="H24" s="124"/>
    </row>
    <row r="25" spans="1:8" ht="17.25" customHeight="1">
      <c r="H25" s="124"/>
    </row>
    <row r="26" spans="1:8" ht="17.25" customHeight="1">
      <c r="H26" s="124"/>
    </row>
    <row r="27" spans="1:8" ht="17.25" customHeight="1">
      <c r="H27" s="124"/>
    </row>
    <row r="28" spans="1:8" ht="17.25" customHeight="1">
      <c r="H28" s="124"/>
    </row>
    <row r="29" spans="1:8" ht="17.25" customHeight="1">
      <c r="H29" s="124"/>
    </row>
  </sheetData>
  <mergeCells count="12">
    <mergeCell ref="A2:G2"/>
    <mergeCell ref="A1:G1"/>
    <mergeCell ref="A20:G20"/>
    <mergeCell ref="D18:F18"/>
    <mergeCell ref="A3:G3"/>
    <mergeCell ref="A4:G4"/>
    <mergeCell ref="A6:G6"/>
    <mergeCell ref="D10:F10"/>
    <mergeCell ref="D11:F11"/>
    <mergeCell ref="D19:F19"/>
    <mergeCell ref="A5:G5"/>
    <mergeCell ref="D17:F17"/>
  </mergeCells>
  <pageMargins left="0.86" right="0.23" top="0.75" bottom="1.76" header="0.5" footer="0.5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90" zoomScaleNormal="90" workbookViewId="0">
      <selection activeCell="B18" sqref="B18"/>
    </sheetView>
  </sheetViews>
  <sheetFormatPr defaultRowHeight="16.5" customHeight="1"/>
  <cols>
    <col min="1" max="1" width="5.1796875" style="6" customWidth="1"/>
    <col min="2" max="2" width="48.81640625" style="5" customWidth="1"/>
    <col min="3" max="3" width="9.81640625" style="5" customWidth="1"/>
    <col min="4" max="4" width="9.26953125" style="5" customWidth="1"/>
    <col min="5" max="5" width="12.1796875" style="5" customWidth="1"/>
    <col min="6" max="6" width="15.90625" style="5" customWidth="1"/>
    <col min="7" max="7" width="14" style="5" customWidth="1"/>
    <col min="8" max="8" width="14.90625" style="5" customWidth="1"/>
    <col min="9" max="9" width="13.81640625" style="5" bestFit="1" customWidth="1"/>
    <col min="10" max="10" width="14.08984375" style="5" bestFit="1" customWidth="1"/>
    <col min="11" max="11" width="16.36328125" style="5" customWidth="1"/>
    <col min="12" max="255" width="8.81640625" style="5"/>
    <col min="256" max="256" width="5.1796875" style="5" customWidth="1"/>
    <col min="257" max="257" width="40.90625" style="5" customWidth="1"/>
    <col min="258" max="258" width="8.36328125" style="5" customWidth="1"/>
    <col min="259" max="259" width="7.6328125" style="5" customWidth="1"/>
    <col min="260" max="260" width="12.36328125" style="5" customWidth="1"/>
    <col min="261" max="261" width="11.90625" style="5" customWidth="1"/>
    <col min="262" max="262" width="14.36328125" style="5" customWidth="1"/>
    <col min="263" max="263" width="12.6328125" style="5" customWidth="1"/>
    <col min="264" max="264" width="14.90625" style="5" customWidth="1"/>
    <col min="265" max="265" width="13.81640625" style="5" bestFit="1" customWidth="1"/>
    <col min="266" max="266" width="14.08984375" style="5" bestFit="1" customWidth="1"/>
    <col min="267" max="267" width="16.36328125" style="5" customWidth="1"/>
    <col min="268" max="511" width="8.81640625" style="5"/>
    <col min="512" max="512" width="5.1796875" style="5" customWidth="1"/>
    <col min="513" max="513" width="40.90625" style="5" customWidth="1"/>
    <col min="514" max="514" width="8.36328125" style="5" customWidth="1"/>
    <col min="515" max="515" width="7.6328125" style="5" customWidth="1"/>
    <col min="516" max="516" width="12.36328125" style="5" customWidth="1"/>
    <col min="517" max="517" width="11.90625" style="5" customWidth="1"/>
    <col min="518" max="518" width="14.36328125" style="5" customWidth="1"/>
    <col min="519" max="519" width="12.6328125" style="5" customWidth="1"/>
    <col min="520" max="520" width="14.90625" style="5" customWidth="1"/>
    <col min="521" max="521" width="13.81640625" style="5" bestFit="1" customWidth="1"/>
    <col min="522" max="522" width="14.08984375" style="5" bestFit="1" customWidth="1"/>
    <col min="523" max="523" width="16.36328125" style="5" customWidth="1"/>
    <col min="524" max="767" width="8.81640625" style="5"/>
    <col min="768" max="768" width="5.1796875" style="5" customWidth="1"/>
    <col min="769" max="769" width="40.90625" style="5" customWidth="1"/>
    <col min="770" max="770" width="8.36328125" style="5" customWidth="1"/>
    <col min="771" max="771" width="7.6328125" style="5" customWidth="1"/>
    <col min="772" max="772" width="12.36328125" style="5" customWidth="1"/>
    <col min="773" max="773" width="11.90625" style="5" customWidth="1"/>
    <col min="774" max="774" width="14.36328125" style="5" customWidth="1"/>
    <col min="775" max="775" width="12.6328125" style="5" customWidth="1"/>
    <col min="776" max="776" width="14.90625" style="5" customWidth="1"/>
    <col min="777" max="777" width="13.81640625" style="5" bestFit="1" customWidth="1"/>
    <col min="778" max="778" width="14.08984375" style="5" bestFit="1" customWidth="1"/>
    <col min="779" max="779" width="16.36328125" style="5" customWidth="1"/>
    <col min="780" max="1023" width="8.81640625" style="5"/>
    <col min="1024" max="1024" width="5.1796875" style="5" customWidth="1"/>
    <col min="1025" max="1025" width="40.90625" style="5" customWidth="1"/>
    <col min="1026" max="1026" width="8.36328125" style="5" customWidth="1"/>
    <col min="1027" max="1027" width="7.6328125" style="5" customWidth="1"/>
    <col min="1028" max="1028" width="12.36328125" style="5" customWidth="1"/>
    <col min="1029" max="1029" width="11.90625" style="5" customWidth="1"/>
    <col min="1030" max="1030" width="14.36328125" style="5" customWidth="1"/>
    <col min="1031" max="1031" width="12.6328125" style="5" customWidth="1"/>
    <col min="1032" max="1032" width="14.90625" style="5" customWidth="1"/>
    <col min="1033" max="1033" width="13.81640625" style="5" bestFit="1" customWidth="1"/>
    <col min="1034" max="1034" width="14.08984375" style="5" bestFit="1" customWidth="1"/>
    <col min="1035" max="1035" width="16.36328125" style="5" customWidth="1"/>
    <col min="1036" max="1279" width="8.81640625" style="5"/>
    <col min="1280" max="1280" width="5.1796875" style="5" customWidth="1"/>
    <col min="1281" max="1281" width="40.90625" style="5" customWidth="1"/>
    <col min="1282" max="1282" width="8.36328125" style="5" customWidth="1"/>
    <col min="1283" max="1283" width="7.6328125" style="5" customWidth="1"/>
    <col min="1284" max="1284" width="12.36328125" style="5" customWidth="1"/>
    <col min="1285" max="1285" width="11.90625" style="5" customWidth="1"/>
    <col min="1286" max="1286" width="14.36328125" style="5" customWidth="1"/>
    <col min="1287" max="1287" width="12.6328125" style="5" customWidth="1"/>
    <col min="1288" max="1288" width="14.90625" style="5" customWidth="1"/>
    <col min="1289" max="1289" width="13.81640625" style="5" bestFit="1" customWidth="1"/>
    <col min="1290" max="1290" width="14.08984375" style="5" bestFit="1" customWidth="1"/>
    <col min="1291" max="1291" width="16.36328125" style="5" customWidth="1"/>
    <col min="1292" max="1535" width="8.81640625" style="5"/>
    <col min="1536" max="1536" width="5.1796875" style="5" customWidth="1"/>
    <col min="1537" max="1537" width="40.90625" style="5" customWidth="1"/>
    <col min="1538" max="1538" width="8.36328125" style="5" customWidth="1"/>
    <col min="1539" max="1539" width="7.6328125" style="5" customWidth="1"/>
    <col min="1540" max="1540" width="12.36328125" style="5" customWidth="1"/>
    <col min="1541" max="1541" width="11.90625" style="5" customWidth="1"/>
    <col min="1542" max="1542" width="14.36328125" style="5" customWidth="1"/>
    <col min="1543" max="1543" width="12.6328125" style="5" customWidth="1"/>
    <col min="1544" max="1544" width="14.90625" style="5" customWidth="1"/>
    <col min="1545" max="1545" width="13.81640625" style="5" bestFit="1" customWidth="1"/>
    <col min="1546" max="1546" width="14.08984375" style="5" bestFit="1" customWidth="1"/>
    <col min="1547" max="1547" width="16.36328125" style="5" customWidth="1"/>
    <col min="1548" max="1791" width="8.81640625" style="5"/>
    <col min="1792" max="1792" width="5.1796875" style="5" customWidth="1"/>
    <col min="1793" max="1793" width="40.90625" style="5" customWidth="1"/>
    <col min="1794" max="1794" width="8.36328125" style="5" customWidth="1"/>
    <col min="1795" max="1795" width="7.6328125" style="5" customWidth="1"/>
    <col min="1796" max="1796" width="12.36328125" style="5" customWidth="1"/>
    <col min="1797" max="1797" width="11.90625" style="5" customWidth="1"/>
    <col min="1798" max="1798" width="14.36328125" style="5" customWidth="1"/>
    <col min="1799" max="1799" width="12.6328125" style="5" customWidth="1"/>
    <col min="1800" max="1800" width="14.90625" style="5" customWidth="1"/>
    <col min="1801" max="1801" width="13.81640625" style="5" bestFit="1" customWidth="1"/>
    <col min="1802" max="1802" width="14.08984375" style="5" bestFit="1" customWidth="1"/>
    <col min="1803" max="1803" width="16.36328125" style="5" customWidth="1"/>
    <col min="1804" max="2047" width="8.81640625" style="5"/>
    <col min="2048" max="2048" width="5.1796875" style="5" customWidth="1"/>
    <col min="2049" max="2049" width="40.90625" style="5" customWidth="1"/>
    <col min="2050" max="2050" width="8.36328125" style="5" customWidth="1"/>
    <col min="2051" max="2051" width="7.6328125" style="5" customWidth="1"/>
    <col min="2052" max="2052" width="12.36328125" style="5" customWidth="1"/>
    <col min="2053" max="2053" width="11.90625" style="5" customWidth="1"/>
    <col min="2054" max="2054" width="14.36328125" style="5" customWidth="1"/>
    <col min="2055" max="2055" width="12.6328125" style="5" customWidth="1"/>
    <col min="2056" max="2056" width="14.90625" style="5" customWidth="1"/>
    <col min="2057" max="2057" width="13.81640625" style="5" bestFit="1" customWidth="1"/>
    <col min="2058" max="2058" width="14.08984375" style="5" bestFit="1" customWidth="1"/>
    <col min="2059" max="2059" width="16.36328125" style="5" customWidth="1"/>
    <col min="2060" max="2303" width="8.81640625" style="5"/>
    <col min="2304" max="2304" width="5.1796875" style="5" customWidth="1"/>
    <col min="2305" max="2305" width="40.90625" style="5" customWidth="1"/>
    <col min="2306" max="2306" width="8.36328125" style="5" customWidth="1"/>
    <col min="2307" max="2307" width="7.6328125" style="5" customWidth="1"/>
    <col min="2308" max="2308" width="12.36328125" style="5" customWidth="1"/>
    <col min="2309" max="2309" width="11.90625" style="5" customWidth="1"/>
    <col min="2310" max="2310" width="14.36328125" style="5" customWidth="1"/>
    <col min="2311" max="2311" width="12.6328125" style="5" customWidth="1"/>
    <col min="2312" max="2312" width="14.90625" style="5" customWidth="1"/>
    <col min="2313" max="2313" width="13.81640625" style="5" bestFit="1" customWidth="1"/>
    <col min="2314" max="2314" width="14.08984375" style="5" bestFit="1" customWidth="1"/>
    <col min="2315" max="2315" width="16.36328125" style="5" customWidth="1"/>
    <col min="2316" max="2559" width="8.81640625" style="5"/>
    <col min="2560" max="2560" width="5.1796875" style="5" customWidth="1"/>
    <col min="2561" max="2561" width="40.90625" style="5" customWidth="1"/>
    <col min="2562" max="2562" width="8.36328125" style="5" customWidth="1"/>
    <col min="2563" max="2563" width="7.6328125" style="5" customWidth="1"/>
    <col min="2564" max="2564" width="12.36328125" style="5" customWidth="1"/>
    <col min="2565" max="2565" width="11.90625" style="5" customWidth="1"/>
    <col min="2566" max="2566" width="14.36328125" style="5" customWidth="1"/>
    <col min="2567" max="2567" width="12.6328125" style="5" customWidth="1"/>
    <col min="2568" max="2568" width="14.90625" style="5" customWidth="1"/>
    <col min="2569" max="2569" width="13.81640625" style="5" bestFit="1" customWidth="1"/>
    <col min="2570" max="2570" width="14.08984375" style="5" bestFit="1" customWidth="1"/>
    <col min="2571" max="2571" width="16.36328125" style="5" customWidth="1"/>
    <col min="2572" max="2815" width="8.81640625" style="5"/>
    <col min="2816" max="2816" width="5.1796875" style="5" customWidth="1"/>
    <col min="2817" max="2817" width="40.90625" style="5" customWidth="1"/>
    <col min="2818" max="2818" width="8.36328125" style="5" customWidth="1"/>
    <col min="2819" max="2819" width="7.6328125" style="5" customWidth="1"/>
    <col min="2820" max="2820" width="12.36328125" style="5" customWidth="1"/>
    <col min="2821" max="2821" width="11.90625" style="5" customWidth="1"/>
    <col min="2822" max="2822" width="14.36328125" style="5" customWidth="1"/>
    <col min="2823" max="2823" width="12.6328125" style="5" customWidth="1"/>
    <col min="2824" max="2824" width="14.90625" style="5" customWidth="1"/>
    <col min="2825" max="2825" width="13.81640625" style="5" bestFit="1" customWidth="1"/>
    <col min="2826" max="2826" width="14.08984375" style="5" bestFit="1" customWidth="1"/>
    <col min="2827" max="2827" width="16.36328125" style="5" customWidth="1"/>
    <col min="2828" max="3071" width="8.81640625" style="5"/>
    <col min="3072" max="3072" width="5.1796875" style="5" customWidth="1"/>
    <col min="3073" max="3073" width="40.90625" style="5" customWidth="1"/>
    <col min="3074" max="3074" width="8.36328125" style="5" customWidth="1"/>
    <col min="3075" max="3075" width="7.6328125" style="5" customWidth="1"/>
    <col min="3076" max="3076" width="12.36328125" style="5" customWidth="1"/>
    <col min="3077" max="3077" width="11.90625" style="5" customWidth="1"/>
    <col min="3078" max="3078" width="14.36328125" style="5" customWidth="1"/>
    <col min="3079" max="3079" width="12.6328125" style="5" customWidth="1"/>
    <col min="3080" max="3080" width="14.90625" style="5" customWidth="1"/>
    <col min="3081" max="3081" width="13.81640625" style="5" bestFit="1" customWidth="1"/>
    <col min="3082" max="3082" width="14.08984375" style="5" bestFit="1" customWidth="1"/>
    <col min="3083" max="3083" width="16.36328125" style="5" customWidth="1"/>
    <col min="3084" max="3327" width="8.81640625" style="5"/>
    <col min="3328" max="3328" width="5.1796875" style="5" customWidth="1"/>
    <col min="3329" max="3329" width="40.90625" style="5" customWidth="1"/>
    <col min="3330" max="3330" width="8.36328125" style="5" customWidth="1"/>
    <col min="3331" max="3331" width="7.6328125" style="5" customWidth="1"/>
    <col min="3332" max="3332" width="12.36328125" style="5" customWidth="1"/>
    <col min="3333" max="3333" width="11.90625" style="5" customWidth="1"/>
    <col min="3334" max="3334" width="14.36328125" style="5" customWidth="1"/>
    <col min="3335" max="3335" width="12.6328125" style="5" customWidth="1"/>
    <col min="3336" max="3336" width="14.90625" style="5" customWidth="1"/>
    <col min="3337" max="3337" width="13.81640625" style="5" bestFit="1" customWidth="1"/>
    <col min="3338" max="3338" width="14.08984375" style="5" bestFit="1" customWidth="1"/>
    <col min="3339" max="3339" width="16.36328125" style="5" customWidth="1"/>
    <col min="3340" max="3583" width="8.81640625" style="5"/>
    <col min="3584" max="3584" width="5.1796875" style="5" customWidth="1"/>
    <col min="3585" max="3585" width="40.90625" style="5" customWidth="1"/>
    <col min="3586" max="3586" width="8.36328125" style="5" customWidth="1"/>
    <col min="3587" max="3587" width="7.6328125" style="5" customWidth="1"/>
    <col min="3588" max="3588" width="12.36328125" style="5" customWidth="1"/>
    <col min="3589" max="3589" width="11.90625" style="5" customWidth="1"/>
    <col min="3590" max="3590" width="14.36328125" style="5" customWidth="1"/>
    <col min="3591" max="3591" width="12.6328125" style="5" customWidth="1"/>
    <col min="3592" max="3592" width="14.90625" style="5" customWidth="1"/>
    <col min="3593" max="3593" width="13.81640625" style="5" bestFit="1" customWidth="1"/>
    <col min="3594" max="3594" width="14.08984375" style="5" bestFit="1" customWidth="1"/>
    <col min="3595" max="3595" width="16.36328125" style="5" customWidth="1"/>
    <col min="3596" max="3839" width="8.81640625" style="5"/>
    <col min="3840" max="3840" width="5.1796875" style="5" customWidth="1"/>
    <col min="3841" max="3841" width="40.90625" style="5" customWidth="1"/>
    <col min="3842" max="3842" width="8.36328125" style="5" customWidth="1"/>
    <col min="3843" max="3843" width="7.6328125" style="5" customWidth="1"/>
    <col min="3844" max="3844" width="12.36328125" style="5" customWidth="1"/>
    <col min="3845" max="3845" width="11.90625" style="5" customWidth="1"/>
    <col min="3846" max="3846" width="14.36328125" style="5" customWidth="1"/>
    <col min="3847" max="3847" width="12.6328125" style="5" customWidth="1"/>
    <col min="3848" max="3848" width="14.90625" style="5" customWidth="1"/>
    <col min="3849" max="3849" width="13.81640625" style="5" bestFit="1" customWidth="1"/>
    <col min="3850" max="3850" width="14.08984375" style="5" bestFit="1" customWidth="1"/>
    <col min="3851" max="3851" width="16.36328125" style="5" customWidth="1"/>
    <col min="3852" max="4095" width="8.81640625" style="5"/>
    <col min="4096" max="4096" width="5.1796875" style="5" customWidth="1"/>
    <col min="4097" max="4097" width="40.90625" style="5" customWidth="1"/>
    <col min="4098" max="4098" width="8.36328125" style="5" customWidth="1"/>
    <col min="4099" max="4099" width="7.6328125" style="5" customWidth="1"/>
    <col min="4100" max="4100" width="12.36328125" style="5" customWidth="1"/>
    <col min="4101" max="4101" width="11.90625" style="5" customWidth="1"/>
    <col min="4102" max="4102" width="14.36328125" style="5" customWidth="1"/>
    <col min="4103" max="4103" width="12.6328125" style="5" customWidth="1"/>
    <col min="4104" max="4104" width="14.90625" style="5" customWidth="1"/>
    <col min="4105" max="4105" width="13.81640625" style="5" bestFit="1" customWidth="1"/>
    <col min="4106" max="4106" width="14.08984375" style="5" bestFit="1" customWidth="1"/>
    <col min="4107" max="4107" width="16.36328125" style="5" customWidth="1"/>
    <col min="4108" max="4351" width="8.81640625" style="5"/>
    <col min="4352" max="4352" width="5.1796875" style="5" customWidth="1"/>
    <col min="4353" max="4353" width="40.90625" style="5" customWidth="1"/>
    <col min="4354" max="4354" width="8.36328125" style="5" customWidth="1"/>
    <col min="4355" max="4355" width="7.6328125" style="5" customWidth="1"/>
    <col min="4356" max="4356" width="12.36328125" style="5" customWidth="1"/>
    <col min="4357" max="4357" width="11.90625" style="5" customWidth="1"/>
    <col min="4358" max="4358" width="14.36328125" style="5" customWidth="1"/>
    <col min="4359" max="4359" width="12.6328125" style="5" customWidth="1"/>
    <col min="4360" max="4360" width="14.90625" style="5" customWidth="1"/>
    <col min="4361" max="4361" width="13.81640625" style="5" bestFit="1" customWidth="1"/>
    <col min="4362" max="4362" width="14.08984375" style="5" bestFit="1" customWidth="1"/>
    <col min="4363" max="4363" width="16.36328125" style="5" customWidth="1"/>
    <col min="4364" max="4607" width="8.81640625" style="5"/>
    <col min="4608" max="4608" width="5.1796875" style="5" customWidth="1"/>
    <col min="4609" max="4609" width="40.90625" style="5" customWidth="1"/>
    <col min="4610" max="4610" width="8.36328125" style="5" customWidth="1"/>
    <col min="4611" max="4611" width="7.6328125" style="5" customWidth="1"/>
    <col min="4612" max="4612" width="12.36328125" style="5" customWidth="1"/>
    <col min="4613" max="4613" width="11.90625" style="5" customWidth="1"/>
    <col min="4614" max="4614" width="14.36328125" style="5" customWidth="1"/>
    <col min="4615" max="4615" width="12.6328125" style="5" customWidth="1"/>
    <col min="4616" max="4616" width="14.90625" style="5" customWidth="1"/>
    <col min="4617" max="4617" width="13.81640625" style="5" bestFit="1" customWidth="1"/>
    <col min="4618" max="4618" width="14.08984375" style="5" bestFit="1" customWidth="1"/>
    <col min="4619" max="4619" width="16.36328125" style="5" customWidth="1"/>
    <col min="4620" max="4863" width="8.81640625" style="5"/>
    <col min="4864" max="4864" width="5.1796875" style="5" customWidth="1"/>
    <col min="4865" max="4865" width="40.90625" style="5" customWidth="1"/>
    <col min="4866" max="4866" width="8.36328125" style="5" customWidth="1"/>
    <col min="4867" max="4867" width="7.6328125" style="5" customWidth="1"/>
    <col min="4868" max="4868" width="12.36328125" style="5" customWidth="1"/>
    <col min="4869" max="4869" width="11.90625" style="5" customWidth="1"/>
    <col min="4870" max="4870" width="14.36328125" style="5" customWidth="1"/>
    <col min="4871" max="4871" width="12.6328125" style="5" customWidth="1"/>
    <col min="4872" max="4872" width="14.90625" style="5" customWidth="1"/>
    <col min="4873" max="4873" width="13.81640625" style="5" bestFit="1" customWidth="1"/>
    <col min="4874" max="4874" width="14.08984375" style="5" bestFit="1" customWidth="1"/>
    <col min="4875" max="4875" width="16.36328125" style="5" customWidth="1"/>
    <col min="4876" max="5119" width="8.81640625" style="5"/>
    <col min="5120" max="5120" width="5.1796875" style="5" customWidth="1"/>
    <col min="5121" max="5121" width="40.90625" style="5" customWidth="1"/>
    <col min="5122" max="5122" width="8.36328125" style="5" customWidth="1"/>
    <col min="5123" max="5123" width="7.6328125" style="5" customWidth="1"/>
    <col min="5124" max="5124" width="12.36328125" style="5" customWidth="1"/>
    <col min="5125" max="5125" width="11.90625" style="5" customWidth="1"/>
    <col min="5126" max="5126" width="14.36328125" style="5" customWidth="1"/>
    <col min="5127" max="5127" width="12.6328125" style="5" customWidth="1"/>
    <col min="5128" max="5128" width="14.90625" style="5" customWidth="1"/>
    <col min="5129" max="5129" width="13.81640625" style="5" bestFit="1" customWidth="1"/>
    <col min="5130" max="5130" width="14.08984375" style="5" bestFit="1" customWidth="1"/>
    <col min="5131" max="5131" width="16.36328125" style="5" customWidth="1"/>
    <col min="5132" max="5375" width="8.81640625" style="5"/>
    <col min="5376" max="5376" width="5.1796875" style="5" customWidth="1"/>
    <col min="5377" max="5377" width="40.90625" style="5" customWidth="1"/>
    <col min="5378" max="5378" width="8.36328125" style="5" customWidth="1"/>
    <col min="5379" max="5379" width="7.6328125" style="5" customWidth="1"/>
    <col min="5380" max="5380" width="12.36328125" style="5" customWidth="1"/>
    <col min="5381" max="5381" width="11.90625" style="5" customWidth="1"/>
    <col min="5382" max="5382" width="14.36328125" style="5" customWidth="1"/>
    <col min="5383" max="5383" width="12.6328125" style="5" customWidth="1"/>
    <col min="5384" max="5384" width="14.90625" style="5" customWidth="1"/>
    <col min="5385" max="5385" width="13.81640625" style="5" bestFit="1" customWidth="1"/>
    <col min="5386" max="5386" width="14.08984375" style="5" bestFit="1" customWidth="1"/>
    <col min="5387" max="5387" width="16.36328125" style="5" customWidth="1"/>
    <col min="5388" max="5631" width="8.81640625" style="5"/>
    <col min="5632" max="5632" width="5.1796875" style="5" customWidth="1"/>
    <col min="5633" max="5633" width="40.90625" style="5" customWidth="1"/>
    <col min="5634" max="5634" width="8.36328125" style="5" customWidth="1"/>
    <col min="5635" max="5635" width="7.6328125" style="5" customWidth="1"/>
    <col min="5636" max="5636" width="12.36328125" style="5" customWidth="1"/>
    <col min="5637" max="5637" width="11.90625" style="5" customWidth="1"/>
    <col min="5638" max="5638" width="14.36328125" style="5" customWidth="1"/>
    <col min="5639" max="5639" width="12.6328125" style="5" customWidth="1"/>
    <col min="5640" max="5640" width="14.90625" style="5" customWidth="1"/>
    <col min="5641" max="5641" width="13.81640625" style="5" bestFit="1" customWidth="1"/>
    <col min="5642" max="5642" width="14.08984375" style="5" bestFit="1" customWidth="1"/>
    <col min="5643" max="5643" width="16.36328125" style="5" customWidth="1"/>
    <col min="5644" max="5887" width="8.81640625" style="5"/>
    <col min="5888" max="5888" width="5.1796875" style="5" customWidth="1"/>
    <col min="5889" max="5889" width="40.90625" style="5" customWidth="1"/>
    <col min="5890" max="5890" width="8.36328125" style="5" customWidth="1"/>
    <col min="5891" max="5891" width="7.6328125" style="5" customWidth="1"/>
    <col min="5892" max="5892" width="12.36328125" style="5" customWidth="1"/>
    <col min="5893" max="5893" width="11.90625" style="5" customWidth="1"/>
    <col min="5894" max="5894" width="14.36328125" style="5" customWidth="1"/>
    <col min="5895" max="5895" width="12.6328125" style="5" customWidth="1"/>
    <col min="5896" max="5896" width="14.90625" style="5" customWidth="1"/>
    <col min="5897" max="5897" width="13.81640625" style="5" bestFit="1" customWidth="1"/>
    <col min="5898" max="5898" width="14.08984375" style="5" bestFit="1" customWidth="1"/>
    <col min="5899" max="5899" width="16.36328125" style="5" customWidth="1"/>
    <col min="5900" max="6143" width="8.81640625" style="5"/>
    <col min="6144" max="6144" width="5.1796875" style="5" customWidth="1"/>
    <col min="6145" max="6145" width="40.90625" style="5" customWidth="1"/>
    <col min="6146" max="6146" width="8.36328125" style="5" customWidth="1"/>
    <col min="6147" max="6147" width="7.6328125" style="5" customWidth="1"/>
    <col min="6148" max="6148" width="12.36328125" style="5" customWidth="1"/>
    <col min="6149" max="6149" width="11.90625" style="5" customWidth="1"/>
    <col min="6150" max="6150" width="14.36328125" style="5" customWidth="1"/>
    <col min="6151" max="6151" width="12.6328125" style="5" customWidth="1"/>
    <col min="6152" max="6152" width="14.90625" style="5" customWidth="1"/>
    <col min="6153" max="6153" width="13.81640625" style="5" bestFit="1" customWidth="1"/>
    <col min="6154" max="6154" width="14.08984375" style="5" bestFit="1" customWidth="1"/>
    <col min="6155" max="6155" width="16.36328125" style="5" customWidth="1"/>
    <col min="6156" max="6399" width="8.81640625" style="5"/>
    <col min="6400" max="6400" width="5.1796875" style="5" customWidth="1"/>
    <col min="6401" max="6401" width="40.90625" style="5" customWidth="1"/>
    <col min="6402" max="6402" width="8.36328125" style="5" customWidth="1"/>
    <col min="6403" max="6403" width="7.6328125" style="5" customWidth="1"/>
    <col min="6404" max="6404" width="12.36328125" style="5" customWidth="1"/>
    <col min="6405" max="6405" width="11.90625" style="5" customWidth="1"/>
    <col min="6406" max="6406" width="14.36328125" style="5" customWidth="1"/>
    <col min="6407" max="6407" width="12.6328125" style="5" customWidth="1"/>
    <col min="6408" max="6408" width="14.90625" style="5" customWidth="1"/>
    <col min="6409" max="6409" width="13.81640625" style="5" bestFit="1" customWidth="1"/>
    <col min="6410" max="6410" width="14.08984375" style="5" bestFit="1" customWidth="1"/>
    <col min="6411" max="6411" width="16.36328125" style="5" customWidth="1"/>
    <col min="6412" max="6655" width="8.81640625" style="5"/>
    <col min="6656" max="6656" width="5.1796875" style="5" customWidth="1"/>
    <col min="6657" max="6657" width="40.90625" style="5" customWidth="1"/>
    <col min="6658" max="6658" width="8.36328125" style="5" customWidth="1"/>
    <col min="6659" max="6659" width="7.6328125" style="5" customWidth="1"/>
    <col min="6660" max="6660" width="12.36328125" style="5" customWidth="1"/>
    <col min="6661" max="6661" width="11.90625" style="5" customWidth="1"/>
    <col min="6662" max="6662" width="14.36328125" style="5" customWidth="1"/>
    <col min="6663" max="6663" width="12.6328125" style="5" customWidth="1"/>
    <col min="6664" max="6664" width="14.90625" style="5" customWidth="1"/>
    <col min="6665" max="6665" width="13.81640625" style="5" bestFit="1" customWidth="1"/>
    <col min="6666" max="6666" width="14.08984375" style="5" bestFit="1" customWidth="1"/>
    <col min="6667" max="6667" width="16.36328125" style="5" customWidth="1"/>
    <col min="6668" max="6911" width="8.81640625" style="5"/>
    <col min="6912" max="6912" width="5.1796875" style="5" customWidth="1"/>
    <col min="6913" max="6913" width="40.90625" style="5" customWidth="1"/>
    <col min="6914" max="6914" width="8.36328125" style="5" customWidth="1"/>
    <col min="6915" max="6915" width="7.6328125" style="5" customWidth="1"/>
    <col min="6916" max="6916" width="12.36328125" style="5" customWidth="1"/>
    <col min="6917" max="6917" width="11.90625" style="5" customWidth="1"/>
    <col min="6918" max="6918" width="14.36328125" style="5" customWidth="1"/>
    <col min="6919" max="6919" width="12.6328125" style="5" customWidth="1"/>
    <col min="6920" max="6920" width="14.90625" style="5" customWidth="1"/>
    <col min="6921" max="6921" width="13.81640625" style="5" bestFit="1" customWidth="1"/>
    <col min="6922" max="6922" width="14.08984375" style="5" bestFit="1" customWidth="1"/>
    <col min="6923" max="6923" width="16.36328125" style="5" customWidth="1"/>
    <col min="6924" max="7167" width="8.81640625" style="5"/>
    <col min="7168" max="7168" width="5.1796875" style="5" customWidth="1"/>
    <col min="7169" max="7169" width="40.90625" style="5" customWidth="1"/>
    <col min="7170" max="7170" width="8.36328125" style="5" customWidth="1"/>
    <col min="7171" max="7171" width="7.6328125" style="5" customWidth="1"/>
    <col min="7172" max="7172" width="12.36328125" style="5" customWidth="1"/>
    <col min="7173" max="7173" width="11.90625" style="5" customWidth="1"/>
    <col min="7174" max="7174" width="14.36328125" style="5" customWidth="1"/>
    <col min="7175" max="7175" width="12.6328125" style="5" customWidth="1"/>
    <col min="7176" max="7176" width="14.90625" style="5" customWidth="1"/>
    <col min="7177" max="7177" width="13.81640625" style="5" bestFit="1" customWidth="1"/>
    <col min="7178" max="7178" width="14.08984375" style="5" bestFit="1" customWidth="1"/>
    <col min="7179" max="7179" width="16.36328125" style="5" customWidth="1"/>
    <col min="7180" max="7423" width="8.81640625" style="5"/>
    <col min="7424" max="7424" width="5.1796875" style="5" customWidth="1"/>
    <col min="7425" max="7425" width="40.90625" style="5" customWidth="1"/>
    <col min="7426" max="7426" width="8.36328125" style="5" customWidth="1"/>
    <col min="7427" max="7427" width="7.6328125" style="5" customWidth="1"/>
    <col min="7428" max="7428" width="12.36328125" style="5" customWidth="1"/>
    <col min="7429" max="7429" width="11.90625" style="5" customWidth="1"/>
    <col min="7430" max="7430" width="14.36328125" style="5" customWidth="1"/>
    <col min="7431" max="7431" width="12.6328125" style="5" customWidth="1"/>
    <col min="7432" max="7432" width="14.90625" style="5" customWidth="1"/>
    <col min="7433" max="7433" width="13.81640625" style="5" bestFit="1" customWidth="1"/>
    <col min="7434" max="7434" width="14.08984375" style="5" bestFit="1" customWidth="1"/>
    <col min="7435" max="7435" width="16.36328125" style="5" customWidth="1"/>
    <col min="7436" max="7679" width="8.81640625" style="5"/>
    <col min="7680" max="7680" width="5.1796875" style="5" customWidth="1"/>
    <col min="7681" max="7681" width="40.90625" style="5" customWidth="1"/>
    <col min="7682" max="7682" width="8.36328125" style="5" customWidth="1"/>
    <col min="7683" max="7683" width="7.6328125" style="5" customWidth="1"/>
    <col min="7684" max="7684" width="12.36328125" style="5" customWidth="1"/>
    <col min="7685" max="7685" width="11.90625" style="5" customWidth="1"/>
    <col min="7686" max="7686" width="14.36328125" style="5" customWidth="1"/>
    <col min="7687" max="7687" width="12.6328125" style="5" customWidth="1"/>
    <col min="7688" max="7688" width="14.90625" style="5" customWidth="1"/>
    <col min="7689" max="7689" width="13.81640625" style="5" bestFit="1" customWidth="1"/>
    <col min="7690" max="7690" width="14.08984375" style="5" bestFit="1" customWidth="1"/>
    <col min="7691" max="7691" width="16.36328125" style="5" customWidth="1"/>
    <col min="7692" max="7935" width="8.81640625" style="5"/>
    <col min="7936" max="7936" width="5.1796875" style="5" customWidth="1"/>
    <col min="7937" max="7937" width="40.90625" style="5" customWidth="1"/>
    <col min="7938" max="7938" width="8.36328125" style="5" customWidth="1"/>
    <col min="7939" max="7939" width="7.6328125" style="5" customWidth="1"/>
    <col min="7940" max="7940" width="12.36328125" style="5" customWidth="1"/>
    <col min="7941" max="7941" width="11.90625" style="5" customWidth="1"/>
    <col min="7942" max="7942" width="14.36328125" style="5" customWidth="1"/>
    <col min="7943" max="7943" width="12.6328125" style="5" customWidth="1"/>
    <col min="7944" max="7944" width="14.90625" style="5" customWidth="1"/>
    <col min="7945" max="7945" width="13.81640625" style="5" bestFit="1" customWidth="1"/>
    <col min="7946" max="7946" width="14.08984375" style="5" bestFit="1" customWidth="1"/>
    <col min="7947" max="7947" width="16.36328125" style="5" customWidth="1"/>
    <col min="7948" max="8191" width="8.81640625" style="5"/>
    <col min="8192" max="8192" width="5.1796875" style="5" customWidth="1"/>
    <col min="8193" max="8193" width="40.90625" style="5" customWidth="1"/>
    <col min="8194" max="8194" width="8.36328125" style="5" customWidth="1"/>
    <col min="8195" max="8195" width="7.6328125" style="5" customWidth="1"/>
    <col min="8196" max="8196" width="12.36328125" style="5" customWidth="1"/>
    <col min="8197" max="8197" width="11.90625" style="5" customWidth="1"/>
    <col min="8198" max="8198" width="14.36328125" style="5" customWidth="1"/>
    <col min="8199" max="8199" width="12.6328125" style="5" customWidth="1"/>
    <col min="8200" max="8200" width="14.90625" style="5" customWidth="1"/>
    <col min="8201" max="8201" width="13.81640625" style="5" bestFit="1" customWidth="1"/>
    <col min="8202" max="8202" width="14.08984375" style="5" bestFit="1" customWidth="1"/>
    <col min="8203" max="8203" width="16.36328125" style="5" customWidth="1"/>
    <col min="8204" max="8447" width="8.81640625" style="5"/>
    <col min="8448" max="8448" width="5.1796875" style="5" customWidth="1"/>
    <col min="8449" max="8449" width="40.90625" style="5" customWidth="1"/>
    <col min="8450" max="8450" width="8.36328125" style="5" customWidth="1"/>
    <col min="8451" max="8451" width="7.6328125" style="5" customWidth="1"/>
    <col min="8452" max="8452" width="12.36328125" style="5" customWidth="1"/>
    <col min="8453" max="8453" width="11.90625" style="5" customWidth="1"/>
    <col min="8454" max="8454" width="14.36328125" style="5" customWidth="1"/>
    <col min="8455" max="8455" width="12.6328125" style="5" customWidth="1"/>
    <col min="8456" max="8456" width="14.90625" style="5" customWidth="1"/>
    <col min="8457" max="8457" width="13.81640625" style="5" bestFit="1" customWidth="1"/>
    <col min="8458" max="8458" width="14.08984375" style="5" bestFit="1" customWidth="1"/>
    <col min="8459" max="8459" width="16.36328125" style="5" customWidth="1"/>
    <col min="8460" max="8703" width="8.81640625" style="5"/>
    <col min="8704" max="8704" width="5.1796875" style="5" customWidth="1"/>
    <col min="8705" max="8705" width="40.90625" style="5" customWidth="1"/>
    <col min="8706" max="8706" width="8.36328125" style="5" customWidth="1"/>
    <col min="8707" max="8707" width="7.6328125" style="5" customWidth="1"/>
    <col min="8708" max="8708" width="12.36328125" style="5" customWidth="1"/>
    <col min="8709" max="8709" width="11.90625" style="5" customWidth="1"/>
    <col min="8710" max="8710" width="14.36328125" style="5" customWidth="1"/>
    <col min="8711" max="8711" width="12.6328125" style="5" customWidth="1"/>
    <col min="8712" max="8712" width="14.90625" style="5" customWidth="1"/>
    <col min="8713" max="8713" width="13.81640625" style="5" bestFit="1" customWidth="1"/>
    <col min="8714" max="8714" width="14.08984375" style="5" bestFit="1" customWidth="1"/>
    <col min="8715" max="8715" width="16.36328125" style="5" customWidth="1"/>
    <col min="8716" max="8959" width="8.81640625" style="5"/>
    <col min="8960" max="8960" width="5.1796875" style="5" customWidth="1"/>
    <col min="8961" max="8961" width="40.90625" style="5" customWidth="1"/>
    <col min="8962" max="8962" width="8.36328125" style="5" customWidth="1"/>
    <col min="8963" max="8963" width="7.6328125" style="5" customWidth="1"/>
    <col min="8964" max="8964" width="12.36328125" style="5" customWidth="1"/>
    <col min="8965" max="8965" width="11.90625" style="5" customWidth="1"/>
    <col min="8966" max="8966" width="14.36328125" style="5" customWidth="1"/>
    <col min="8967" max="8967" width="12.6328125" style="5" customWidth="1"/>
    <col min="8968" max="8968" width="14.90625" style="5" customWidth="1"/>
    <col min="8969" max="8969" width="13.81640625" style="5" bestFit="1" customWidth="1"/>
    <col min="8970" max="8970" width="14.08984375" style="5" bestFit="1" customWidth="1"/>
    <col min="8971" max="8971" width="16.36328125" style="5" customWidth="1"/>
    <col min="8972" max="9215" width="8.81640625" style="5"/>
    <col min="9216" max="9216" width="5.1796875" style="5" customWidth="1"/>
    <col min="9217" max="9217" width="40.90625" style="5" customWidth="1"/>
    <col min="9218" max="9218" width="8.36328125" style="5" customWidth="1"/>
    <col min="9219" max="9219" width="7.6328125" style="5" customWidth="1"/>
    <col min="9220" max="9220" width="12.36328125" style="5" customWidth="1"/>
    <col min="9221" max="9221" width="11.90625" style="5" customWidth="1"/>
    <col min="9222" max="9222" width="14.36328125" style="5" customWidth="1"/>
    <col min="9223" max="9223" width="12.6328125" style="5" customWidth="1"/>
    <col min="9224" max="9224" width="14.90625" style="5" customWidth="1"/>
    <col min="9225" max="9225" width="13.81640625" style="5" bestFit="1" customWidth="1"/>
    <col min="9226" max="9226" width="14.08984375" style="5" bestFit="1" customWidth="1"/>
    <col min="9227" max="9227" width="16.36328125" style="5" customWidth="1"/>
    <col min="9228" max="9471" width="8.81640625" style="5"/>
    <col min="9472" max="9472" width="5.1796875" style="5" customWidth="1"/>
    <col min="9473" max="9473" width="40.90625" style="5" customWidth="1"/>
    <col min="9474" max="9474" width="8.36328125" style="5" customWidth="1"/>
    <col min="9475" max="9475" width="7.6328125" style="5" customWidth="1"/>
    <col min="9476" max="9476" width="12.36328125" style="5" customWidth="1"/>
    <col min="9477" max="9477" width="11.90625" style="5" customWidth="1"/>
    <col min="9478" max="9478" width="14.36328125" style="5" customWidth="1"/>
    <col min="9479" max="9479" width="12.6328125" style="5" customWidth="1"/>
    <col min="9480" max="9480" width="14.90625" style="5" customWidth="1"/>
    <col min="9481" max="9481" width="13.81640625" style="5" bestFit="1" customWidth="1"/>
    <col min="9482" max="9482" width="14.08984375" style="5" bestFit="1" customWidth="1"/>
    <col min="9483" max="9483" width="16.36328125" style="5" customWidth="1"/>
    <col min="9484" max="9727" width="8.81640625" style="5"/>
    <col min="9728" max="9728" width="5.1796875" style="5" customWidth="1"/>
    <col min="9729" max="9729" width="40.90625" style="5" customWidth="1"/>
    <col min="9730" max="9730" width="8.36328125" style="5" customWidth="1"/>
    <col min="9731" max="9731" width="7.6328125" style="5" customWidth="1"/>
    <col min="9732" max="9732" width="12.36328125" style="5" customWidth="1"/>
    <col min="9733" max="9733" width="11.90625" style="5" customWidth="1"/>
    <col min="9734" max="9734" width="14.36328125" style="5" customWidth="1"/>
    <col min="9735" max="9735" width="12.6328125" style="5" customWidth="1"/>
    <col min="9736" max="9736" width="14.90625" style="5" customWidth="1"/>
    <col min="9737" max="9737" width="13.81640625" style="5" bestFit="1" customWidth="1"/>
    <col min="9738" max="9738" width="14.08984375" style="5" bestFit="1" customWidth="1"/>
    <col min="9739" max="9739" width="16.36328125" style="5" customWidth="1"/>
    <col min="9740" max="9983" width="8.81640625" style="5"/>
    <col min="9984" max="9984" width="5.1796875" style="5" customWidth="1"/>
    <col min="9985" max="9985" width="40.90625" style="5" customWidth="1"/>
    <col min="9986" max="9986" width="8.36328125" style="5" customWidth="1"/>
    <col min="9987" max="9987" width="7.6328125" style="5" customWidth="1"/>
    <col min="9988" max="9988" width="12.36328125" style="5" customWidth="1"/>
    <col min="9989" max="9989" width="11.90625" style="5" customWidth="1"/>
    <col min="9990" max="9990" width="14.36328125" style="5" customWidth="1"/>
    <col min="9991" max="9991" width="12.6328125" style="5" customWidth="1"/>
    <col min="9992" max="9992" width="14.90625" style="5" customWidth="1"/>
    <col min="9993" max="9993" width="13.81640625" style="5" bestFit="1" customWidth="1"/>
    <col min="9994" max="9994" width="14.08984375" style="5" bestFit="1" customWidth="1"/>
    <col min="9995" max="9995" width="16.36328125" style="5" customWidth="1"/>
    <col min="9996" max="10239" width="8.81640625" style="5"/>
    <col min="10240" max="10240" width="5.1796875" style="5" customWidth="1"/>
    <col min="10241" max="10241" width="40.90625" style="5" customWidth="1"/>
    <col min="10242" max="10242" width="8.36328125" style="5" customWidth="1"/>
    <col min="10243" max="10243" width="7.6328125" style="5" customWidth="1"/>
    <col min="10244" max="10244" width="12.36328125" style="5" customWidth="1"/>
    <col min="10245" max="10245" width="11.90625" style="5" customWidth="1"/>
    <col min="10246" max="10246" width="14.36328125" style="5" customWidth="1"/>
    <col min="10247" max="10247" width="12.6328125" style="5" customWidth="1"/>
    <col min="10248" max="10248" width="14.90625" style="5" customWidth="1"/>
    <col min="10249" max="10249" width="13.81640625" style="5" bestFit="1" customWidth="1"/>
    <col min="10250" max="10250" width="14.08984375" style="5" bestFit="1" customWidth="1"/>
    <col min="10251" max="10251" width="16.36328125" style="5" customWidth="1"/>
    <col min="10252" max="10495" width="8.81640625" style="5"/>
    <col min="10496" max="10496" width="5.1796875" style="5" customWidth="1"/>
    <col min="10497" max="10497" width="40.90625" style="5" customWidth="1"/>
    <col min="10498" max="10498" width="8.36328125" style="5" customWidth="1"/>
    <col min="10499" max="10499" width="7.6328125" style="5" customWidth="1"/>
    <col min="10500" max="10500" width="12.36328125" style="5" customWidth="1"/>
    <col min="10501" max="10501" width="11.90625" style="5" customWidth="1"/>
    <col min="10502" max="10502" width="14.36328125" style="5" customWidth="1"/>
    <col min="10503" max="10503" width="12.6328125" style="5" customWidth="1"/>
    <col min="10504" max="10504" width="14.90625" style="5" customWidth="1"/>
    <col min="10505" max="10505" width="13.81640625" style="5" bestFit="1" customWidth="1"/>
    <col min="10506" max="10506" width="14.08984375" style="5" bestFit="1" customWidth="1"/>
    <col min="10507" max="10507" width="16.36328125" style="5" customWidth="1"/>
    <col min="10508" max="10751" width="8.81640625" style="5"/>
    <col min="10752" max="10752" width="5.1796875" style="5" customWidth="1"/>
    <col min="10753" max="10753" width="40.90625" style="5" customWidth="1"/>
    <col min="10754" max="10754" width="8.36328125" style="5" customWidth="1"/>
    <col min="10755" max="10755" width="7.6328125" style="5" customWidth="1"/>
    <col min="10756" max="10756" width="12.36328125" style="5" customWidth="1"/>
    <col min="10757" max="10757" width="11.90625" style="5" customWidth="1"/>
    <col min="10758" max="10758" width="14.36328125" style="5" customWidth="1"/>
    <col min="10759" max="10759" width="12.6328125" style="5" customWidth="1"/>
    <col min="10760" max="10760" width="14.90625" style="5" customWidth="1"/>
    <col min="10761" max="10761" width="13.81640625" style="5" bestFit="1" customWidth="1"/>
    <col min="10762" max="10762" width="14.08984375" style="5" bestFit="1" customWidth="1"/>
    <col min="10763" max="10763" width="16.36328125" style="5" customWidth="1"/>
    <col min="10764" max="11007" width="8.81640625" style="5"/>
    <col min="11008" max="11008" width="5.1796875" style="5" customWidth="1"/>
    <col min="11009" max="11009" width="40.90625" style="5" customWidth="1"/>
    <col min="11010" max="11010" width="8.36328125" style="5" customWidth="1"/>
    <col min="11011" max="11011" width="7.6328125" style="5" customWidth="1"/>
    <col min="11012" max="11012" width="12.36328125" style="5" customWidth="1"/>
    <col min="11013" max="11013" width="11.90625" style="5" customWidth="1"/>
    <col min="11014" max="11014" width="14.36328125" style="5" customWidth="1"/>
    <col min="11015" max="11015" width="12.6328125" style="5" customWidth="1"/>
    <col min="11016" max="11016" width="14.90625" style="5" customWidth="1"/>
    <col min="11017" max="11017" width="13.81640625" style="5" bestFit="1" customWidth="1"/>
    <col min="11018" max="11018" width="14.08984375" style="5" bestFit="1" customWidth="1"/>
    <col min="11019" max="11019" width="16.36328125" style="5" customWidth="1"/>
    <col min="11020" max="11263" width="8.81640625" style="5"/>
    <col min="11264" max="11264" width="5.1796875" style="5" customWidth="1"/>
    <col min="11265" max="11265" width="40.90625" style="5" customWidth="1"/>
    <col min="11266" max="11266" width="8.36328125" style="5" customWidth="1"/>
    <col min="11267" max="11267" width="7.6328125" style="5" customWidth="1"/>
    <col min="11268" max="11268" width="12.36328125" style="5" customWidth="1"/>
    <col min="11269" max="11269" width="11.90625" style="5" customWidth="1"/>
    <col min="11270" max="11270" width="14.36328125" style="5" customWidth="1"/>
    <col min="11271" max="11271" width="12.6328125" style="5" customWidth="1"/>
    <col min="11272" max="11272" width="14.90625" style="5" customWidth="1"/>
    <col min="11273" max="11273" width="13.81640625" style="5" bestFit="1" customWidth="1"/>
    <col min="11274" max="11274" width="14.08984375" style="5" bestFit="1" customWidth="1"/>
    <col min="11275" max="11275" width="16.36328125" style="5" customWidth="1"/>
    <col min="11276" max="11519" width="8.81640625" style="5"/>
    <col min="11520" max="11520" width="5.1796875" style="5" customWidth="1"/>
    <col min="11521" max="11521" width="40.90625" style="5" customWidth="1"/>
    <col min="11522" max="11522" width="8.36328125" style="5" customWidth="1"/>
    <col min="11523" max="11523" width="7.6328125" style="5" customWidth="1"/>
    <col min="11524" max="11524" width="12.36328125" style="5" customWidth="1"/>
    <col min="11525" max="11525" width="11.90625" style="5" customWidth="1"/>
    <col min="11526" max="11526" width="14.36328125" style="5" customWidth="1"/>
    <col min="11527" max="11527" width="12.6328125" style="5" customWidth="1"/>
    <col min="11528" max="11528" width="14.90625" style="5" customWidth="1"/>
    <col min="11529" max="11529" width="13.81640625" style="5" bestFit="1" customWidth="1"/>
    <col min="11530" max="11530" width="14.08984375" style="5" bestFit="1" customWidth="1"/>
    <col min="11531" max="11531" width="16.36328125" style="5" customWidth="1"/>
    <col min="11532" max="11775" width="8.81640625" style="5"/>
    <col min="11776" max="11776" width="5.1796875" style="5" customWidth="1"/>
    <col min="11777" max="11777" width="40.90625" style="5" customWidth="1"/>
    <col min="11778" max="11778" width="8.36328125" style="5" customWidth="1"/>
    <col min="11779" max="11779" width="7.6328125" style="5" customWidth="1"/>
    <col min="11780" max="11780" width="12.36328125" style="5" customWidth="1"/>
    <col min="11781" max="11781" width="11.90625" style="5" customWidth="1"/>
    <col min="11782" max="11782" width="14.36328125" style="5" customWidth="1"/>
    <col min="11783" max="11783" width="12.6328125" style="5" customWidth="1"/>
    <col min="11784" max="11784" width="14.90625" style="5" customWidth="1"/>
    <col min="11785" max="11785" width="13.81640625" style="5" bestFit="1" customWidth="1"/>
    <col min="11786" max="11786" width="14.08984375" style="5" bestFit="1" customWidth="1"/>
    <col min="11787" max="11787" width="16.36328125" style="5" customWidth="1"/>
    <col min="11788" max="12031" width="8.81640625" style="5"/>
    <col min="12032" max="12032" width="5.1796875" style="5" customWidth="1"/>
    <col min="12033" max="12033" width="40.90625" style="5" customWidth="1"/>
    <col min="12034" max="12034" width="8.36328125" style="5" customWidth="1"/>
    <col min="12035" max="12035" width="7.6328125" style="5" customWidth="1"/>
    <col min="12036" max="12036" width="12.36328125" style="5" customWidth="1"/>
    <col min="12037" max="12037" width="11.90625" style="5" customWidth="1"/>
    <col min="12038" max="12038" width="14.36328125" style="5" customWidth="1"/>
    <col min="12039" max="12039" width="12.6328125" style="5" customWidth="1"/>
    <col min="12040" max="12040" width="14.90625" style="5" customWidth="1"/>
    <col min="12041" max="12041" width="13.81640625" style="5" bestFit="1" customWidth="1"/>
    <col min="12042" max="12042" width="14.08984375" style="5" bestFit="1" customWidth="1"/>
    <col min="12043" max="12043" width="16.36328125" style="5" customWidth="1"/>
    <col min="12044" max="12287" width="8.81640625" style="5"/>
    <col min="12288" max="12288" width="5.1796875" style="5" customWidth="1"/>
    <col min="12289" max="12289" width="40.90625" style="5" customWidth="1"/>
    <col min="12290" max="12290" width="8.36328125" style="5" customWidth="1"/>
    <col min="12291" max="12291" width="7.6328125" style="5" customWidth="1"/>
    <col min="12292" max="12292" width="12.36328125" style="5" customWidth="1"/>
    <col min="12293" max="12293" width="11.90625" style="5" customWidth="1"/>
    <col min="12294" max="12294" width="14.36328125" style="5" customWidth="1"/>
    <col min="12295" max="12295" width="12.6328125" style="5" customWidth="1"/>
    <col min="12296" max="12296" width="14.90625" style="5" customWidth="1"/>
    <col min="12297" max="12297" width="13.81640625" style="5" bestFit="1" customWidth="1"/>
    <col min="12298" max="12298" width="14.08984375" style="5" bestFit="1" customWidth="1"/>
    <col min="12299" max="12299" width="16.36328125" style="5" customWidth="1"/>
    <col min="12300" max="12543" width="8.81640625" style="5"/>
    <col min="12544" max="12544" width="5.1796875" style="5" customWidth="1"/>
    <col min="12545" max="12545" width="40.90625" style="5" customWidth="1"/>
    <col min="12546" max="12546" width="8.36328125" style="5" customWidth="1"/>
    <col min="12547" max="12547" width="7.6328125" style="5" customWidth="1"/>
    <col min="12548" max="12548" width="12.36328125" style="5" customWidth="1"/>
    <col min="12549" max="12549" width="11.90625" style="5" customWidth="1"/>
    <col min="12550" max="12550" width="14.36328125" style="5" customWidth="1"/>
    <col min="12551" max="12551" width="12.6328125" style="5" customWidth="1"/>
    <col min="12552" max="12552" width="14.90625" style="5" customWidth="1"/>
    <col min="12553" max="12553" width="13.81640625" style="5" bestFit="1" customWidth="1"/>
    <col min="12554" max="12554" width="14.08984375" style="5" bestFit="1" customWidth="1"/>
    <col min="12555" max="12555" width="16.36328125" style="5" customWidth="1"/>
    <col min="12556" max="12799" width="8.81640625" style="5"/>
    <col min="12800" max="12800" width="5.1796875" style="5" customWidth="1"/>
    <col min="12801" max="12801" width="40.90625" style="5" customWidth="1"/>
    <col min="12802" max="12802" width="8.36328125" style="5" customWidth="1"/>
    <col min="12803" max="12803" width="7.6328125" style="5" customWidth="1"/>
    <col min="12804" max="12804" width="12.36328125" style="5" customWidth="1"/>
    <col min="12805" max="12805" width="11.90625" style="5" customWidth="1"/>
    <col min="12806" max="12806" width="14.36328125" style="5" customWidth="1"/>
    <col min="12807" max="12807" width="12.6328125" style="5" customWidth="1"/>
    <col min="12808" max="12808" width="14.90625" style="5" customWidth="1"/>
    <col min="12809" max="12809" width="13.81640625" style="5" bestFit="1" customWidth="1"/>
    <col min="12810" max="12810" width="14.08984375" style="5" bestFit="1" customWidth="1"/>
    <col min="12811" max="12811" width="16.36328125" style="5" customWidth="1"/>
    <col min="12812" max="13055" width="8.81640625" style="5"/>
    <col min="13056" max="13056" width="5.1796875" style="5" customWidth="1"/>
    <col min="13057" max="13057" width="40.90625" style="5" customWidth="1"/>
    <col min="13058" max="13058" width="8.36328125" style="5" customWidth="1"/>
    <col min="13059" max="13059" width="7.6328125" style="5" customWidth="1"/>
    <col min="13060" max="13060" width="12.36328125" style="5" customWidth="1"/>
    <col min="13061" max="13061" width="11.90625" style="5" customWidth="1"/>
    <col min="13062" max="13062" width="14.36328125" style="5" customWidth="1"/>
    <col min="13063" max="13063" width="12.6328125" style="5" customWidth="1"/>
    <col min="13064" max="13064" width="14.90625" style="5" customWidth="1"/>
    <col min="13065" max="13065" width="13.81640625" style="5" bestFit="1" customWidth="1"/>
    <col min="13066" max="13066" width="14.08984375" style="5" bestFit="1" customWidth="1"/>
    <col min="13067" max="13067" width="16.36328125" style="5" customWidth="1"/>
    <col min="13068" max="13311" width="8.81640625" style="5"/>
    <col min="13312" max="13312" width="5.1796875" style="5" customWidth="1"/>
    <col min="13313" max="13313" width="40.90625" style="5" customWidth="1"/>
    <col min="13314" max="13314" width="8.36328125" style="5" customWidth="1"/>
    <col min="13315" max="13315" width="7.6328125" style="5" customWidth="1"/>
    <col min="13316" max="13316" width="12.36328125" style="5" customWidth="1"/>
    <col min="13317" max="13317" width="11.90625" style="5" customWidth="1"/>
    <col min="13318" max="13318" width="14.36328125" style="5" customWidth="1"/>
    <col min="13319" max="13319" width="12.6328125" style="5" customWidth="1"/>
    <col min="13320" max="13320" width="14.90625" style="5" customWidth="1"/>
    <col min="13321" max="13321" width="13.81640625" style="5" bestFit="1" customWidth="1"/>
    <col min="13322" max="13322" width="14.08984375" style="5" bestFit="1" customWidth="1"/>
    <col min="13323" max="13323" width="16.36328125" style="5" customWidth="1"/>
    <col min="13324" max="13567" width="8.81640625" style="5"/>
    <col min="13568" max="13568" width="5.1796875" style="5" customWidth="1"/>
    <col min="13569" max="13569" width="40.90625" style="5" customWidth="1"/>
    <col min="13570" max="13570" width="8.36328125" style="5" customWidth="1"/>
    <col min="13571" max="13571" width="7.6328125" style="5" customWidth="1"/>
    <col min="13572" max="13572" width="12.36328125" style="5" customWidth="1"/>
    <col min="13573" max="13573" width="11.90625" style="5" customWidth="1"/>
    <col min="13574" max="13574" width="14.36328125" style="5" customWidth="1"/>
    <col min="13575" max="13575" width="12.6328125" style="5" customWidth="1"/>
    <col min="13576" max="13576" width="14.90625" style="5" customWidth="1"/>
    <col min="13577" max="13577" width="13.81640625" style="5" bestFit="1" customWidth="1"/>
    <col min="13578" max="13578" width="14.08984375" style="5" bestFit="1" customWidth="1"/>
    <col min="13579" max="13579" width="16.36328125" style="5" customWidth="1"/>
    <col min="13580" max="13823" width="8.81640625" style="5"/>
    <col min="13824" max="13824" width="5.1796875" style="5" customWidth="1"/>
    <col min="13825" max="13825" width="40.90625" style="5" customWidth="1"/>
    <col min="13826" max="13826" width="8.36328125" style="5" customWidth="1"/>
    <col min="13827" max="13827" width="7.6328125" style="5" customWidth="1"/>
    <col min="13828" max="13828" width="12.36328125" style="5" customWidth="1"/>
    <col min="13829" max="13829" width="11.90625" style="5" customWidth="1"/>
    <col min="13830" max="13830" width="14.36328125" style="5" customWidth="1"/>
    <col min="13831" max="13831" width="12.6328125" style="5" customWidth="1"/>
    <col min="13832" max="13832" width="14.90625" style="5" customWidth="1"/>
    <col min="13833" max="13833" width="13.81640625" style="5" bestFit="1" customWidth="1"/>
    <col min="13834" max="13834" width="14.08984375" style="5" bestFit="1" customWidth="1"/>
    <col min="13835" max="13835" width="16.36328125" style="5" customWidth="1"/>
    <col min="13836" max="14079" width="8.81640625" style="5"/>
    <col min="14080" max="14080" width="5.1796875" style="5" customWidth="1"/>
    <col min="14081" max="14081" width="40.90625" style="5" customWidth="1"/>
    <col min="14082" max="14082" width="8.36328125" style="5" customWidth="1"/>
    <col min="14083" max="14083" width="7.6328125" style="5" customWidth="1"/>
    <col min="14084" max="14084" width="12.36328125" style="5" customWidth="1"/>
    <col min="14085" max="14085" width="11.90625" style="5" customWidth="1"/>
    <col min="14086" max="14086" width="14.36328125" style="5" customWidth="1"/>
    <col min="14087" max="14087" width="12.6328125" style="5" customWidth="1"/>
    <col min="14088" max="14088" width="14.90625" style="5" customWidth="1"/>
    <col min="14089" max="14089" width="13.81640625" style="5" bestFit="1" customWidth="1"/>
    <col min="14090" max="14090" width="14.08984375" style="5" bestFit="1" customWidth="1"/>
    <col min="14091" max="14091" width="16.36328125" style="5" customWidth="1"/>
    <col min="14092" max="14335" width="8.81640625" style="5"/>
    <col min="14336" max="14336" width="5.1796875" style="5" customWidth="1"/>
    <col min="14337" max="14337" width="40.90625" style="5" customWidth="1"/>
    <col min="14338" max="14338" width="8.36328125" style="5" customWidth="1"/>
    <col min="14339" max="14339" width="7.6328125" style="5" customWidth="1"/>
    <col min="14340" max="14340" width="12.36328125" style="5" customWidth="1"/>
    <col min="14341" max="14341" width="11.90625" style="5" customWidth="1"/>
    <col min="14342" max="14342" width="14.36328125" style="5" customWidth="1"/>
    <col min="14343" max="14343" width="12.6328125" style="5" customWidth="1"/>
    <col min="14344" max="14344" width="14.90625" style="5" customWidth="1"/>
    <col min="14345" max="14345" width="13.81640625" style="5" bestFit="1" customWidth="1"/>
    <col min="14346" max="14346" width="14.08984375" style="5" bestFit="1" customWidth="1"/>
    <col min="14347" max="14347" width="16.36328125" style="5" customWidth="1"/>
    <col min="14348" max="14591" width="8.81640625" style="5"/>
    <col min="14592" max="14592" width="5.1796875" style="5" customWidth="1"/>
    <col min="14593" max="14593" width="40.90625" style="5" customWidth="1"/>
    <col min="14594" max="14594" width="8.36328125" style="5" customWidth="1"/>
    <col min="14595" max="14595" width="7.6328125" style="5" customWidth="1"/>
    <col min="14596" max="14596" width="12.36328125" style="5" customWidth="1"/>
    <col min="14597" max="14597" width="11.90625" style="5" customWidth="1"/>
    <col min="14598" max="14598" width="14.36328125" style="5" customWidth="1"/>
    <col min="14599" max="14599" width="12.6328125" style="5" customWidth="1"/>
    <col min="14600" max="14600" width="14.90625" style="5" customWidth="1"/>
    <col min="14601" max="14601" width="13.81640625" style="5" bestFit="1" customWidth="1"/>
    <col min="14602" max="14602" width="14.08984375" style="5" bestFit="1" customWidth="1"/>
    <col min="14603" max="14603" width="16.36328125" style="5" customWidth="1"/>
    <col min="14604" max="14847" width="8.81640625" style="5"/>
    <col min="14848" max="14848" width="5.1796875" style="5" customWidth="1"/>
    <col min="14849" max="14849" width="40.90625" style="5" customWidth="1"/>
    <col min="14850" max="14850" width="8.36328125" style="5" customWidth="1"/>
    <col min="14851" max="14851" width="7.6328125" style="5" customWidth="1"/>
    <col min="14852" max="14852" width="12.36328125" style="5" customWidth="1"/>
    <col min="14853" max="14853" width="11.90625" style="5" customWidth="1"/>
    <col min="14854" max="14854" width="14.36328125" style="5" customWidth="1"/>
    <col min="14855" max="14855" width="12.6328125" style="5" customWidth="1"/>
    <col min="14856" max="14856" width="14.90625" style="5" customWidth="1"/>
    <col min="14857" max="14857" width="13.81640625" style="5" bestFit="1" customWidth="1"/>
    <col min="14858" max="14858" width="14.08984375" style="5" bestFit="1" customWidth="1"/>
    <col min="14859" max="14859" width="16.36328125" style="5" customWidth="1"/>
    <col min="14860" max="15103" width="8.81640625" style="5"/>
    <col min="15104" max="15104" width="5.1796875" style="5" customWidth="1"/>
    <col min="15105" max="15105" width="40.90625" style="5" customWidth="1"/>
    <col min="15106" max="15106" width="8.36328125" style="5" customWidth="1"/>
    <col min="15107" max="15107" width="7.6328125" style="5" customWidth="1"/>
    <col min="15108" max="15108" width="12.36328125" style="5" customWidth="1"/>
    <col min="15109" max="15109" width="11.90625" style="5" customWidth="1"/>
    <col min="15110" max="15110" width="14.36328125" style="5" customWidth="1"/>
    <col min="15111" max="15111" width="12.6328125" style="5" customWidth="1"/>
    <col min="15112" max="15112" width="14.90625" style="5" customWidth="1"/>
    <col min="15113" max="15113" width="13.81640625" style="5" bestFit="1" customWidth="1"/>
    <col min="15114" max="15114" width="14.08984375" style="5" bestFit="1" customWidth="1"/>
    <col min="15115" max="15115" width="16.36328125" style="5" customWidth="1"/>
    <col min="15116" max="15359" width="8.81640625" style="5"/>
    <col min="15360" max="15360" width="5.1796875" style="5" customWidth="1"/>
    <col min="15361" max="15361" width="40.90625" style="5" customWidth="1"/>
    <col min="15362" max="15362" width="8.36328125" style="5" customWidth="1"/>
    <col min="15363" max="15363" width="7.6328125" style="5" customWidth="1"/>
    <col min="15364" max="15364" width="12.36328125" style="5" customWidth="1"/>
    <col min="15365" max="15365" width="11.90625" style="5" customWidth="1"/>
    <col min="15366" max="15366" width="14.36328125" style="5" customWidth="1"/>
    <col min="15367" max="15367" width="12.6328125" style="5" customWidth="1"/>
    <col min="15368" max="15368" width="14.90625" style="5" customWidth="1"/>
    <col min="15369" max="15369" width="13.81640625" style="5" bestFit="1" customWidth="1"/>
    <col min="15370" max="15370" width="14.08984375" style="5" bestFit="1" customWidth="1"/>
    <col min="15371" max="15371" width="16.36328125" style="5" customWidth="1"/>
    <col min="15372" max="15615" width="8.81640625" style="5"/>
    <col min="15616" max="15616" width="5.1796875" style="5" customWidth="1"/>
    <col min="15617" max="15617" width="40.90625" style="5" customWidth="1"/>
    <col min="15618" max="15618" width="8.36328125" style="5" customWidth="1"/>
    <col min="15619" max="15619" width="7.6328125" style="5" customWidth="1"/>
    <col min="15620" max="15620" width="12.36328125" style="5" customWidth="1"/>
    <col min="15621" max="15621" width="11.90625" style="5" customWidth="1"/>
    <col min="15622" max="15622" width="14.36328125" style="5" customWidth="1"/>
    <col min="15623" max="15623" width="12.6328125" style="5" customWidth="1"/>
    <col min="15624" max="15624" width="14.90625" style="5" customWidth="1"/>
    <col min="15625" max="15625" width="13.81640625" style="5" bestFit="1" customWidth="1"/>
    <col min="15626" max="15626" width="14.08984375" style="5" bestFit="1" customWidth="1"/>
    <col min="15627" max="15627" width="16.36328125" style="5" customWidth="1"/>
    <col min="15628" max="15871" width="8.81640625" style="5"/>
    <col min="15872" max="15872" width="5.1796875" style="5" customWidth="1"/>
    <col min="15873" max="15873" width="40.90625" style="5" customWidth="1"/>
    <col min="15874" max="15874" width="8.36328125" style="5" customWidth="1"/>
    <col min="15875" max="15875" width="7.6328125" style="5" customWidth="1"/>
    <col min="15876" max="15876" width="12.36328125" style="5" customWidth="1"/>
    <col min="15877" max="15877" width="11.90625" style="5" customWidth="1"/>
    <col min="15878" max="15878" width="14.36328125" style="5" customWidth="1"/>
    <col min="15879" max="15879" width="12.6328125" style="5" customWidth="1"/>
    <col min="15880" max="15880" width="14.90625" style="5" customWidth="1"/>
    <col min="15881" max="15881" width="13.81640625" style="5" bestFit="1" customWidth="1"/>
    <col min="15882" max="15882" width="14.08984375" style="5" bestFit="1" customWidth="1"/>
    <col min="15883" max="15883" width="16.36328125" style="5" customWidth="1"/>
    <col min="15884" max="16127" width="8.81640625" style="5"/>
    <col min="16128" max="16128" width="5.1796875" style="5" customWidth="1"/>
    <col min="16129" max="16129" width="40.90625" style="5" customWidth="1"/>
    <col min="16130" max="16130" width="8.36328125" style="5" customWidth="1"/>
    <col min="16131" max="16131" width="7.6328125" style="5" customWidth="1"/>
    <col min="16132" max="16132" width="12.36328125" style="5" customWidth="1"/>
    <col min="16133" max="16133" width="11.90625" style="5" customWidth="1"/>
    <col min="16134" max="16134" width="14.36328125" style="5" customWidth="1"/>
    <col min="16135" max="16135" width="12.6328125" style="5" customWidth="1"/>
    <col min="16136" max="16136" width="14.90625" style="5" customWidth="1"/>
    <col min="16137" max="16137" width="13.81640625" style="5" bestFit="1" customWidth="1"/>
    <col min="16138" max="16138" width="14.08984375" style="5" bestFit="1" customWidth="1"/>
    <col min="16139" max="16139" width="16.36328125" style="5" customWidth="1"/>
    <col min="16140" max="16384" width="8.81640625" style="5"/>
  </cols>
  <sheetData>
    <row r="1" spans="1:11" ht="23.4" customHeight="1">
      <c r="A1" s="216" t="s">
        <v>137</v>
      </c>
      <c r="B1" s="216"/>
      <c r="C1" s="216"/>
      <c r="D1" s="216"/>
      <c r="E1" s="216"/>
      <c r="F1" s="216"/>
      <c r="G1" s="216"/>
    </row>
    <row r="2" spans="1:11" ht="23.4" customHeight="1">
      <c r="A2" s="216" t="s">
        <v>131</v>
      </c>
      <c r="B2" s="216"/>
      <c r="C2" s="216"/>
      <c r="D2" s="216"/>
      <c r="E2" s="216"/>
      <c r="F2" s="216"/>
      <c r="G2" s="216"/>
    </row>
    <row r="3" spans="1:11" ht="23.4" customHeight="1">
      <c r="A3" s="216" t="str">
        <f>'Bang TMDT'!A3:G3</f>
        <v>DỊCH VỤ VẬN CHUYỂN RÁC THẢI SINH HOẠT TRÊN ĐỊA BÀN HUYỆN NAM ĐÔNG NĂM 2024-2025</v>
      </c>
      <c r="B3" s="216"/>
      <c r="C3" s="216"/>
      <c r="D3" s="216"/>
      <c r="E3" s="216"/>
      <c r="F3" s="216"/>
      <c r="G3" s="216"/>
    </row>
    <row r="4" spans="1:11" ht="23.4" customHeight="1">
      <c r="A4" s="222" t="str">
        <f>'Bang TMDT'!A4:G4</f>
        <v>(Kèm theo Quyết định số  207/QĐ-UBND ngày 02 tháng 02 năm 2024 của UBND huyện Nam Đông)</v>
      </c>
      <c r="B4" s="222"/>
      <c r="C4" s="222"/>
      <c r="D4" s="222"/>
      <c r="E4" s="222"/>
      <c r="F4" s="222"/>
      <c r="G4" s="222"/>
    </row>
    <row r="5" spans="1:11" ht="23.4" hidden="1" customHeight="1">
      <c r="A5" s="222" t="str">
        <f>'Bang TMDT'!A5:G5</f>
        <v>(Kèm theo Báo cáo số  88/BC-TCKH ngày 02 tháng 02 năm 2024 của UBND huyện Nam Đông)</v>
      </c>
      <c r="B5" s="222"/>
      <c r="C5" s="222"/>
      <c r="D5" s="222"/>
      <c r="E5" s="222"/>
      <c r="F5" s="222"/>
      <c r="G5" s="222"/>
    </row>
    <row r="6" spans="1:11" ht="21" customHeight="1">
      <c r="F6" s="217" t="s">
        <v>21</v>
      </c>
      <c r="G6" s="217"/>
    </row>
    <row r="7" spans="1:11" s="9" customFormat="1" ht="21" customHeight="1">
      <c r="A7" s="220" t="s">
        <v>93</v>
      </c>
      <c r="B7" s="220" t="s">
        <v>92</v>
      </c>
      <c r="C7" s="220" t="s">
        <v>91</v>
      </c>
      <c r="D7" s="220" t="s">
        <v>2</v>
      </c>
      <c r="E7" s="220" t="s">
        <v>3</v>
      </c>
      <c r="F7" s="220" t="s">
        <v>4</v>
      </c>
      <c r="G7" s="218" t="s">
        <v>5</v>
      </c>
      <c r="H7" s="7"/>
      <c r="I7" s="8"/>
      <c r="J7" s="8"/>
    </row>
    <row r="8" spans="1:11" s="9" customFormat="1" ht="31.2" customHeight="1">
      <c r="A8" s="221"/>
      <c r="B8" s="221"/>
      <c r="C8" s="221"/>
      <c r="D8" s="221"/>
      <c r="E8" s="221"/>
      <c r="F8" s="221"/>
      <c r="G8" s="219"/>
      <c r="H8" s="7"/>
      <c r="I8" s="8"/>
      <c r="J8" s="8"/>
    </row>
    <row r="9" spans="1:11" s="9" customFormat="1" ht="27.6" customHeight="1">
      <c r="A9" s="64">
        <v>1</v>
      </c>
      <c r="B9" s="65" t="s">
        <v>28</v>
      </c>
      <c r="C9" s="127"/>
      <c r="D9" s="66"/>
      <c r="E9" s="66"/>
      <c r="F9" s="67">
        <f>SUM(F10:F10)</f>
        <v>3248973000</v>
      </c>
      <c r="G9" s="68"/>
      <c r="H9" s="7"/>
      <c r="I9" s="15"/>
      <c r="J9" s="8"/>
    </row>
    <row r="10" spans="1:11" s="9" customFormat="1" ht="22.8" customHeight="1">
      <c r="A10" s="69" t="s">
        <v>43</v>
      </c>
      <c r="B10" s="70" t="s">
        <v>45</v>
      </c>
      <c r="C10" s="129" t="s">
        <v>94</v>
      </c>
      <c r="D10" s="71">
        <v>5367.6170000000002</v>
      </c>
      <c r="E10" s="72">
        <f>+'Đơn giá'!G23</f>
        <v>605291.53414463997</v>
      </c>
      <c r="F10" s="73">
        <f>ROUND(D10*E10,-3)</f>
        <v>3248973000</v>
      </c>
      <c r="G10" s="74" t="s">
        <v>24</v>
      </c>
      <c r="H10" s="7"/>
      <c r="I10" s="7"/>
      <c r="J10" s="11"/>
      <c r="K10" s="11"/>
    </row>
    <row r="11" spans="1:11" s="14" customFormat="1" ht="27.6" customHeight="1">
      <c r="A11" s="75">
        <v>2</v>
      </c>
      <c r="B11" s="65" t="s">
        <v>90</v>
      </c>
      <c r="C11" s="76" t="s">
        <v>95</v>
      </c>
      <c r="D11" s="76">
        <v>2</v>
      </c>
      <c r="E11" s="131">
        <v>27272727.27272727</v>
      </c>
      <c r="F11" s="130">
        <f>ROUND(D11*E11,-3)</f>
        <v>54545000</v>
      </c>
      <c r="G11" s="132" t="s">
        <v>97</v>
      </c>
      <c r="H11" s="13"/>
      <c r="I11" s="10"/>
      <c r="J11" s="10"/>
      <c r="K11" s="10"/>
    </row>
    <row r="12" spans="1:11" s="14" customFormat="1" ht="21.75" customHeight="1">
      <c r="A12" s="77"/>
      <c r="B12" s="78" t="s">
        <v>133</v>
      </c>
      <c r="C12" s="128"/>
      <c r="D12" s="79"/>
      <c r="E12" s="80"/>
      <c r="F12" s="81">
        <f>+F11+F9</f>
        <v>3303518000</v>
      </c>
      <c r="G12" s="82"/>
      <c r="H12" s="13"/>
      <c r="I12" s="10"/>
      <c r="J12" s="10"/>
      <c r="K12" s="10"/>
    </row>
  </sheetData>
  <mergeCells count="13">
    <mergeCell ref="A1:G1"/>
    <mergeCell ref="F6:G6"/>
    <mergeCell ref="G7:G8"/>
    <mergeCell ref="A7:A8"/>
    <mergeCell ref="B7:B8"/>
    <mergeCell ref="D7:D8"/>
    <mergeCell ref="E7:E8"/>
    <mergeCell ref="F7:F8"/>
    <mergeCell ref="A4:G4"/>
    <mergeCell ref="A5:G5"/>
    <mergeCell ref="C7:C8"/>
    <mergeCell ref="A3:G3"/>
    <mergeCell ref="A2:G2"/>
  </mergeCells>
  <pageMargins left="0.56000000000000005" right="0.34" top="0.53" bottom="0.47" header="0.43" footer="0.43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90" zoomScaleNormal="90" workbookViewId="0">
      <selection activeCell="G29" sqref="G29"/>
    </sheetView>
  </sheetViews>
  <sheetFormatPr defaultRowHeight="16.5" customHeight="1"/>
  <cols>
    <col min="1" max="1" width="5.1796875" style="2" customWidth="1"/>
    <col min="2" max="2" width="33.1796875" style="3" customWidth="1"/>
    <col min="3" max="3" width="9.36328125" style="3" bestFit="1" customWidth="1"/>
    <col min="4" max="4" width="7.26953125" style="3" customWidth="1"/>
    <col min="5" max="5" width="13.36328125" style="3" customWidth="1"/>
    <col min="6" max="6" width="12.6328125" style="3" customWidth="1"/>
    <col min="7" max="7" width="13.6328125" style="3" customWidth="1"/>
    <col min="8" max="8" width="18.54296875" bestFit="1" customWidth="1"/>
    <col min="9" max="9" width="14.90625" customWidth="1"/>
    <col min="10" max="10" width="13.81640625" bestFit="1" customWidth="1"/>
    <col min="11" max="11" width="14.08984375" bestFit="1" customWidth="1"/>
    <col min="12" max="12" width="16.36328125" customWidth="1"/>
  </cols>
  <sheetData>
    <row r="1" spans="1:11" ht="27.6" customHeight="1">
      <c r="A1" s="235" t="s">
        <v>132</v>
      </c>
      <c r="B1" s="235"/>
      <c r="C1" s="235"/>
      <c r="D1" s="235"/>
      <c r="E1" s="235"/>
      <c r="F1" s="235"/>
      <c r="G1" s="235"/>
      <c r="H1" s="235"/>
    </row>
    <row r="2" spans="1:11" ht="28.8" customHeight="1">
      <c r="A2" s="235" t="str">
        <f>'Dự toán'!A3:G3</f>
        <v>DỊCH VỤ VẬN CHUYỂN RÁC THẢI SINH HOẠT TRÊN ĐỊA BÀN HUYỆN NAM ĐÔNG NĂM 2024-2025</v>
      </c>
      <c r="B2" s="235"/>
      <c r="C2" s="235"/>
      <c r="D2" s="235"/>
      <c r="E2" s="235"/>
      <c r="F2" s="235"/>
      <c r="G2" s="235"/>
      <c r="H2" s="235"/>
    </row>
    <row r="3" spans="1:11" ht="24.6" customHeight="1">
      <c r="A3" s="240" t="str">
        <f>'Dự toán'!A5:G5</f>
        <v>(Kèm theo Báo cáo số  88/BC-TCKH ngày 02 tháng 02 năm 2024 của UBND huyện Nam Đông)</v>
      </c>
      <c r="B3" s="240"/>
      <c r="C3" s="240"/>
      <c r="D3" s="240"/>
      <c r="E3" s="240"/>
      <c r="F3" s="240"/>
      <c r="G3" s="240"/>
      <c r="H3" s="240"/>
    </row>
    <row r="4" spans="1:11" ht="15.75" customHeight="1">
      <c r="A4" s="236" t="s">
        <v>21</v>
      </c>
      <c r="B4" s="236"/>
      <c r="C4" s="236"/>
      <c r="D4" s="236"/>
      <c r="E4" s="236"/>
      <c r="F4" s="236"/>
      <c r="G4" s="236"/>
      <c r="H4" s="236"/>
    </row>
    <row r="5" spans="1:11" ht="21.75" customHeight="1">
      <c r="A5" s="4" t="s">
        <v>0</v>
      </c>
      <c r="B5" s="4" t="s">
        <v>1</v>
      </c>
      <c r="C5" s="237" t="s">
        <v>2</v>
      </c>
      <c r="D5" s="237"/>
      <c r="E5" s="238" t="s">
        <v>19</v>
      </c>
      <c r="F5" s="239"/>
      <c r="G5" s="4" t="s">
        <v>4</v>
      </c>
      <c r="H5" s="1" t="s">
        <v>5</v>
      </c>
      <c r="J5" s="84" t="s">
        <v>30</v>
      </c>
      <c r="K5" s="85" t="s">
        <v>31</v>
      </c>
    </row>
    <row r="6" spans="1:11" ht="21.75" hidden="1" customHeight="1">
      <c r="A6" s="47"/>
      <c r="B6" s="48" t="s">
        <v>26</v>
      </c>
      <c r="C6" s="49"/>
      <c r="D6" s="50"/>
      <c r="E6" s="49"/>
      <c r="F6" s="50"/>
      <c r="G6" s="47"/>
      <c r="H6" s="51"/>
      <c r="J6" s="86" t="s">
        <v>32</v>
      </c>
      <c r="K6" s="87">
        <v>0.95</v>
      </c>
    </row>
    <row r="7" spans="1:11" ht="21.75" hidden="1" customHeight="1">
      <c r="A7" s="36">
        <v>1</v>
      </c>
      <c r="B7" s="37" t="s">
        <v>7</v>
      </c>
      <c r="C7" s="52">
        <v>1</v>
      </c>
      <c r="D7" s="53" t="s">
        <v>6</v>
      </c>
      <c r="E7" s="54"/>
      <c r="F7" s="55"/>
      <c r="G7" s="38">
        <f>G9+G10+G11</f>
        <v>345465</v>
      </c>
      <c r="H7" s="38"/>
      <c r="J7" s="86" t="s">
        <v>33</v>
      </c>
      <c r="K7" s="87">
        <v>1</v>
      </c>
    </row>
    <row r="8" spans="1:11" ht="21.75" hidden="1" customHeight="1">
      <c r="A8" s="16" t="s">
        <v>16</v>
      </c>
      <c r="B8" s="17" t="s">
        <v>15</v>
      </c>
      <c r="C8" s="18"/>
      <c r="D8" s="19"/>
      <c r="E8" s="20"/>
      <c r="F8" s="21"/>
      <c r="G8" s="22"/>
      <c r="H8" s="22"/>
      <c r="J8" s="86" t="s">
        <v>34</v>
      </c>
      <c r="K8" s="87">
        <v>1.1100000000000001</v>
      </c>
    </row>
    <row r="9" spans="1:11" ht="21.75" hidden="1" customHeight="1">
      <c r="A9" s="16" t="s">
        <v>27</v>
      </c>
      <c r="B9" s="23" t="s">
        <v>8</v>
      </c>
      <c r="C9" s="24"/>
      <c r="D9" s="30"/>
      <c r="E9" s="26"/>
      <c r="F9" s="27"/>
      <c r="G9" s="28"/>
      <c r="H9" s="29"/>
      <c r="I9" s="12"/>
      <c r="J9" s="86" t="s">
        <v>35</v>
      </c>
      <c r="K9" s="87">
        <v>1.22</v>
      </c>
    </row>
    <row r="10" spans="1:11" ht="21.75" hidden="1" customHeight="1">
      <c r="A10" s="16" t="s">
        <v>9</v>
      </c>
      <c r="B10" s="31" t="s">
        <v>10</v>
      </c>
      <c r="C10" s="32"/>
      <c r="D10" s="25"/>
      <c r="E10" s="33"/>
      <c r="F10" s="34"/>
      <c r="G10" s="35">
        <v>53249</v>
      </c>
      <c r="H10" s="29"/>
      <c r="J10" s="86" t="s">
        <v>36</v>
      </c>
      <c r="K10" s="87">
        <v>1.3</v>
      </c>
    </row>
    <row r="11" spans="1:11" ht="21.75" hidden="1" customHeight="1">
      <c r="A11" s="16" t="s">
        <v>20</v>
      </c>
      <c r="B11" s="23" t="s">
        <v>11</v>
      </c>
      <c r="C11" s="24"/>
      <c r="D11" s="25"/>
      <c r="E11" s="233"/>
      <c r="F11" s="234"/>
      <c r="G11" s="28">
        <v>292216</v>
      </c>
      <c r="H11" s="29"/>
      <c r="J11" s="86" t="s">
        <v>37</v>
      </c>
      <c r="K11" s="87">
        <v>1.38</v>
      </c>
    </row>
    <row r="12" spans="1:11" ht="21.75" hidden="1" customHeight="1">
      <c r="A12" s="36">
        <v>2</v>
      </c>
      <c r="B12" s="37" t="s">
        <v>13</v>
      </c>
      <c r="C12" s="223">
        <v>2.3400000000000001E-2</v>
      </c>
      <c r="D12" s="224"/>
      <c r="E12" s="225" t="s">
        <v>25</v>
      </c>
      <c r="F12" s="226"/>
      <c r="G12" s="38">
        <f>G11*0.0234</f>
        <v>6837.8544000000002</v>
      </c>
      <c r="H12" s="39"/>
      <c r="J12" s="90" t="s">
        <v>38</v>
      </c>
      <c r="K12" s="91">
        <v>1.45</v>
      </c>
    </row>
    <row r="13" spans="1:11" ht="21.75" hidden="1" customHeight="1">
      <c r="A13" s="36">
        <v>3</v>
      </c>
      <c r="B13" s="37" t="s">
        <v>12</v>
      </c>
      <c r="C13" s="227">
        <v>3.5000000000000003E-2</v>
      </c>
      <c r="D13" s="228"/>
      <c r="E13" s="225" t="s">
        <v>14</v>
      </c>
      <c r="F13" s="226"/>
      <c r="G13" s="38">
        <f>(G12+G7)*3.5%</f>
        <v>12330.599904000002</v>
      </c>
      <c r="H13" s="40"/>
      <c r="J13" s="90" t="s">
        <v>39</v>
      </c>
      <c r="K13" s="91">
        <v>1.51</v>
      </c>
    </row>
    <row r="14" spans="1:11" ht="21.75" hidden="1" customHeight="1">
      <c r="A14" s="36"/>
      <c r="B14" s="37" t="s">
        <v>18</v>
      </c>
      <c r="C14" s="56"/>
      <c r="D14" s="57"/>
      <c r="E14" s="232"/>
      <c r="F14" s="226"/>
      <c r="G14" s="38">
        <f>G7+G12+G13</f>
        <v>364633.45430400001</v>
      </c>
      <c r="H14" s="58"/>
      <c r="J14" s="86" t="s">
        <v>40</v>
      </c>
      <c r="K14" s="87">
        <v>1.57</v>
      </c>
    </row>
    <row r="15" spans="1:11" ht="21.75" customHeight="1">
      <c r="A15" s="59"/>
      <c r="B15" s="60" t="s">
        <v>89</v>
      </c>
      <c r="C15" s="61"/>
      <c r="D15" s="62"/>
      <c r="E15" s="61"/>
      <c r="F15" s="62"/>
      <c r="G15" s="59"/>
      <c r="H15" s="63"/>
      <c r="J15" s="86" t="s">
        <v>41</v>
      </c>
      <c r="K15" s="87">
        <v>1.62</v>
      </c>
    </row>
    <row r="16" spans="1:11" ht="16.5" customHeight="1">
      <c r="A16" s="36">
        <v>1</v>
      </c>
      <c r="B16" s="37" t="s">
        <v>7</v>
      </c>
      <c r="C16" s="52">
        <v>1</v>
      </c>
      <c r="D16" s="53" t="s">
        <v>6</v>
      </c>
      <c r="E16" s="54"/>
      <c r="F16" s="55"/>
      <c r="G16" s="38">
        <f>G18+G19+G20</f>
        <v>573471.9</v>
      </c>
      <c r="H16" s="38"/>
      <c r="J16" s="88" t="s">
        <v>42</v>
      </c>
      <c r="K16" s="89">
        <v>1.66</v>
      </c>
    </row>
    <row r="17" spans="1:8" ht="16.5" customHeight="1">
      <c r="A17" s="16" t="s">
        <v>16</v>
      </c>
      <c r="B17" s="17" t="s">
        <v>15</v>
      </c>
      <c r="C17" s="18"/>
      <c r="D17" s="19"/>
      <c r="E17" s="20"/>
      <c r="F17" s="21"/>
      <c r="G17" s="22"/>
      <c r="H17" s="22"/>
    </row>
    <row r="18" spans="1:8" ht="16.5" customHeight="1">
      <c r="A18" s="16" t="s">
        <v>27</v>
      </c>
      <c r="B18" s="23" t="s">
        <v>8</v>
      </c>
      <c r="C18" s="24"/>
      <c r="D18" s="30"/>
      <c r="E18" s="26"/>
      <c r="F18" s="27"/>
      <c r="G18" s="28"/>
      <c r="H18" s="29"/>
    </row>
    <row r="19" spans="1:8" ht="16.5" customHeight="1">
      <c r="A19" s="16" t="s">
        <v>9</v>
      </c>
      <c r="B19" s="31" t="s">
        <v>10</v>
      </c>
      <c r="C19" s="32"/>
      <c r="D19" s="25"/>
      <c r="E19" s="33"/>
      <c r="F19" s="34"/>
      <c r="G19" s="125">
        <f>G10*K16</f>
        <v>88393.34</v>
      </c>
      <c r="H19" s="231" t="s">
        <v>88</v>
      </c>
    </row>
    <row r="20" spans="1:8" ht="16.5" customHeight="1">
      <c r="A20" s="16" t="s">
        <v>20</v>
      </c>
      <c r="B20" s="23" t="s">
        <v>11</v>
      </c>
      <c r="C20" s="24"/>
      <c r="D20" s="25"/>
      <c r="E20" s="233"/>
      <c r="F20" s="234"/>
      <c r="G20" s="126">
        <f>G11*K16</f>
        <v>485078.56</v>
      </c>
      <c r="H20" s="231"/>
    </row>
    <row r="21" spans="1:8" ht="16.5" customHeight="1">
      <c r="A21" s="36">
        <v>2</v>
      </c>
      <c r="B21" s="37" t="s">
        <v>13</v>
      </c>
      <c r="C21" s="223">
        <v>2.3400000000000001E-2</v>
      </c>
      <c r="D21" s="224"/>
      <c r="E21" s="225" t="s">
        <v>25</v>
      </c>
      <c r="F21" s="226"/>
      <c r="G21" s="38">
        <f>G20*0.0234</f>
        <v>11350.838304000001</v>
      </c>
      <c r="H21" s="39"/>
    </row>
    <row r="22" spans="1:8" ht="16.5" customHeight="1">
      <c r="A22" s="83" t="s">
        <v>29</v>
      </c>
      <c r="B22" s="37" t="s">
        <v>12</v>
      </c>
      <c r="C22" s="227">
        <v>3.5000000000000003E-2</v>
      </c>
      <c r="D22" s="228"/>
      <c r="E22" s="225" t="s">
        <v>14</v>
      </c>
      <c r="F22" s="226"/>
      <c r="G22" s="38">
        <f>(G21+G16)*3.5%</f>
        <v>20468.795840640003</v>
      </c>
      <c r="H22" s="40"/>
    </row>
    <row r="23" spans="1:8" ht="16.5" customHeight="1">
      <c r="A23" s="41"/>
      <c r="B23" s="42" t="s">
        <v>18</v>
      </c>
      <c r="C23" s="43"/>
      <c r="D23" s="44"/>
      <c r="E23" s="229"/>
      <c r="F23" s="230"/>
      <c r="G23" s="45">
        <f>G16+G21+G22</f>
        <v>605291.53414463997</v>
      </c>
      <c r="H23" s="46"/>
    </row>
  </sheetData>
  <mergeCells count="19">
    <mergeCell ref="C12:D12"/>
    <mergeCell ref="E12:F12"/>
    <mergeCell ref="A1:H1"/>
    <mergeCell ref="A4:H4"/>
    <mergeCell ref="C5:D5"/>
    <mergeCell ref="E5:F5"/>
    <mergeCell ref="E11:F11"/>
    <mergeCell ref="A3:H3"/>
    <mergeCell ref="A2:H2"/>
    <mergeCell ref="H19:H20"/>
    <mergeCell ref="C13:D13"/>
    <mergeCell ref="E13:F13"/>
    <mergeCell ref="E14:F14"/>
    <mergeCell ref="E20:F20"/>
    <mergeCell ref="C21:D21"/>
    <mergeCell ref="E21:F21"/>
    <mergeCell ref="C22:D22"/>
    <mergeCell ref="E22:F22"/>
    <mergeCell ref="E23:F23"/>
  </mergeCells>
  <pageMargins left="0.56000000000000005" right="0.34" top="0.53" bottom="0.47" header="0.43" footer="0.4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KHDT</vt:lpstr>
      <vt:lpstr>Bang TMDT</vt:lpstr>
      <vt:lpstr>Dự toán</vt:lpstr>
      <vt:lpstr>Đơn giá</vt:lpstr>
      <vt:lpstr>'Bang TMDT'!Print_Area</vt:lpstr>
      <vt:lpstr>'Đơn giá'!Print_Area</vt:lpstr>
      <vt:lpstr>KHDT!Print_Area</vt:lpstr>
    </vt:vector>
  </TitlesOfParts>
  <Company>itghost.info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ts83dnk</dc:creator>
  <cp:lastModifiedBy>PC</cp:lastModifiedBy>
  <cp:lastPrinted>2024-02-02T02:48:49Z</cp:lastPrinted>
  <dcterms:created xsi:type="dcterms:W3CDTF">2017-12-19T08:17:25Z</dcterms:created>
  <dcterms:modified xsi:type="dcterms:W3CDTF">2024-02-02T03:08:14Z</dcterms:modified>
</cp:coreProperties>
</file>